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kpuemp-my.sharepoint.com/personal/kristan_ash_kpu_ca/Documents/HRMT 3105/Week 1/"/>
    </mc:Choice>
  </mc:AlternateContent>
  <xr:revisionPtr revIDLastSave="0" documentId="8_{98FAF897-C9A4-432A-A4EE-2D9D7813171B}" xr6:coauthVersionLast="36" xr6:coauthVersionMax="36" xr10:uidLastSave="{00000000-0000-0000-0000-000000000000}"/>
  <bookViews>
    <workbookView xWindow="0" yWindow="0" windowWidth="20490" windowHeight="7530" tabRatio="674" activeTab="3" xr2:uid="{00000000-000D-0000-FFFF-FFFF00000000}"/>
  </bookViews>
  <sheets>
    <sheet name="EXERCISE METRIC Req" sheetId="7" r:id="rId1"/>
    <sheet name="Employee Data" sheetId="3" r:id="rId2"/>
    <sheet name="Financial Information" sheetId="5" r:id="rId3"/>
    <sheet name="Recruitment Information" sheetId="6" r:id="rId4"/>
  </sheet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" i="3" l="1"/>
  <c r="K3" i="3" s="1"/>
  <c r="L3" i="3" s="1"/>
  <c r="J4" i="3"/>
  <c r="K4" i="3" s="1"/>
  <c r="L4" i="3" s="1"/>
  <c r="J5" i="3"/>
  <c r="K5" i="3" s="1"/>
  <c r="L5" i="3" s="1"/>
  <c r="J6" i="3"/>
  <c r="K6" i="3" s="1"/>
  <c r="L6" i="3" s="1"/>
  <c r="J7" i="3"/>
  <c r="K7" i="3" s="1"/>
  <c r="L7" i="3" s="1"/>
  <c r="J8" i="3"/>
  <c r="K8" i="3" s="1"/>
  <c r="L8" i="3" s="1"/>
  <c r="J9" i="3"/>
  <c r="K9" i="3" s="1"/>
  <c r="L9" i="3" s="1"/>
  <c r="J10" i="3"/>
  <c r="K10" i="3" s="1"/>
  <c r="L10" i="3" s="1"/>
  <c r="J11" i="3"/>
  <c r="K11" i="3" s="1"/>
  <c r="L11" i="3" s="1"/>
  <c r="J12" i="3"/>
  <c r="K12" i="3" s="1"/>
  <c r="L12" i="3" s="1"/>
  <c r="J13" i="3"/>
  <c r="K13" i="3" s="1"/>
  <c r="L13" i="3" s="1"/>
  <c r="J14" i="3"/>
  <c r="K14" i="3" s="1"/>
  <c r="L14" i="3" s="1"/>
  <c r="J15" i="3"/>
  <c r="K15" i="3" s="1"/>
  <c r="L15" i="3" s="1"/>
  <c r="J16" i="3"/>
  <c r="K16" i="3" s="1"/>
  <c r="L16" i="3" s="1"/>
  <c r="J17" i="3"/>
  <c r="K17" i="3" s="1"/>
  <c r="L17" i="3" s="1"/>
  <c r="J18" i="3"/>
  <c r="K18" i="3" s="1"/>
  <c r="L18" i="3" s="1"/>
  <c r="J19" i="3"/>
  <c r="K19" i="3" s="1"/>
  <c r="L19" i="3" s="1"/>
  <c r="J20" i="3"/>
  <c r="K20" i="3" s="1"/>
  <c r="L20" i="3" s="1"/>
  <c r="J21" i="3"/>
  <c r="K21" i="3" s="1"/>
  <c r="L21" i="3" s="1"/>
  <c r="J22" i="3"/>
  <c r="K22" i="3" s="1"/>
  <c r="L22" i="3" s="1"/>
  <c r="J23" i="3"/>
  <c r="K23" i="3" s="1"/>
  <c r="L23" i="3" s="1"/>
  <c r="J24" i="3"/>
  <c r="K24" i="3" s="1"/>
  <c r="L24" i="3" s="1"/>
  <c r="J25" i="3"/>
  <c r="K25" i="3" s="1"/>
  <c r="L25" i="3" s="1"/>
  <c r="J26" i="3"/>
  <c r="K26" i="3" s="1"/>
  <c r="L26" i="3" s="1"/>
  <c r="J27" i="3"/>
  <c r="K27" i="3" s="1"/>
  <c r="L27" i="3" s="1"/>
  <c r="J28" i="3"/>
  <c r="K28" i="3" s="1"/>
  <c r="L28" i="3" s="1"/>
  <c r="J29" i="3"/>
  <c r="K29" i="3" s="1"/>
  <c r="L29" i="3" s="1"/>
  <c r="J30" i="3"/>
  <c r="K30" i="3" s="1"/>
  <c r="L30" i="3" s="1"/>
  <c r="J31" i="3"/>
  <c r="K31" i="3" s="1"/>
  <c r="L31" i="3" s="1"/>
  <c r="J32" i="3"/>
  <c r="K32" i="3" s="1"/>
  <c r="L32" i="3" s="1"/>
  <c r="J33" i="3"/>
  <c r="K33" i="3" s="1"/>
  <c r="L33" i="3" s="1"/>
  <c r="J34" i="3"/>
  <c r="K34" i="3" s="1"/>
  <c r="L34" i="3" s="1"/>
  <c r="J35" i="3"/>
  <c r="K35" i="3" s="1"/>
  <c r="L35" i="3" s="1"/>
  <c r="J36" i="3"/>
  <c r="K36" i="3" s="1"/>
  <c r="L36" i="3" s="1"/>
  <c r="J37" i="3"/>
  <c r="K37" i="3" s="1"/>
  <c r="L37" i="3" s="1"/>
  <c r="J38" i="3"/>
  <c r="K38" i="3" s="1"/>
  <c r="L38" i="3" s="1"/>
  <c r="J39" i="3"/>
  <c r="K39" i="3" s="1"/>
  <c r="L39" i="3" s="1"/>
  <c r="J40" i="3"/>
  <c r="K40" i="3" s="1"/>
  <c r="L40" i="3" s="1"/>
  <c r="J41" i="3"/>
  <c r="K41" i="3" s="1"/>
  <c r="L41" i="3" s="1"/>
  <c r="J42" i="3"/>
  <c r="K42" i="3" s="1"/>
  <c r="L42" i="3" s="1"/>
  <c r="J43" i="3"/>
  <c r="K43" i="3" s="1"/>
  <c r="L43" i="3" s="1"/>
  <c r="J44" i="3"/>
  <c r="K44" i="3" s="1"/>
  <c r="L44" i="3" s="1"/>
  <c r="J45" i="3"/>
  <c r="K45" i="3" s="1"/>
  <c r="L45" i="3" s="1"/>
  <c r="J46" i="3"/>
  <c r="K46" i="3" s="1"/>
  <c r="L46" i="3" s="1"/>
  <c r="J47" i="3"/>
  <c r="K47" i="3" s="1"/>
  <c r="L47" i="3" s="1"/>
  <c r="J48" i="3"/>
  <c r="K48" i="3" s="1"/>
  <c r="L48" i="3" s="1"/>
  <c r="J49" i="3"/>
  <c r="K49" i="3" s="1"/>
  <c r="L49" i="3" s="1"/>
  <c r="J50" i="3"/>
  <c r="K50" i="3" s="1"/>
  <c r="L50" i="3" s="1"/>
  <c r="J51" i="3"/>
  <c r="K51" i="3" s="1"/>
  <c r="L51" i="3" s="1"/>
  <c r="J52" i="3"/>
  <c r="K52" i="3" s="1"/>
  <c r="L52" i="3" s="1"/>
  <c r="J53" i="3"/>
  <c r="K53" i="3" s="1"/>
  <c r="L53" i="3" s="1"/>
  <c r="J54" i="3"/>
  <c r="K54" i="3" s="1"/>
  <c r="L54" i="3" s="1"/>
  <c r="J55" i="3"/>
  <c r="K55" i="3" s="1"/>
  <c r="L55" i="3" s="1"/>
  <c r="J56" i="3"/>
  <c r="K56" i="3" s="1"/>
  <c r="L56" i="3" s="1"/>
  <c r="J57" i="3"/>
  <c r="K57" i="3" s="1"/>
  <c r="L57" i="3" s="1"/>
  <c r="J58" i="3"/>
  <c r="K58" i="3" s="1"/>
  <c r="L58" i="3" s="1"/>
  <c r="J59" i="3"/>
  <c r="K59" i="3" s="1"/>
  <c r="L59" i="3" s="1"/>
  <c r="J60" i="3"/>
  <c r="K60" i="3" s="1"/>
  <c r="L60" i="3" s="1"/>
  <c r="J61" i="3"/>
  <c r="K61" i="3" s="1"/>
  <c r="L61" i="3" s="1"/>
  <c r="J62" i="3"/>
  <c r="K62" i="3" s="1"/>
  <c r="L62" i="3" s="1"/>
  <c r="J63" i="3"/>
  <c r="K63" i="3" s="1"/>
  <c r="L63" i="3" s="1"/>
  <c r="J64" i="3"/>
  <c r="K64" i="3" s="1"/>
  <c r="L64" i="3" s="1"/>
  <c r="J65" i="3"/>
  <c r="K65" i="3" s="1"/>
  <c r="L65" i="3" s="1"/>
  <c r="J66" i="3"/>
  <c r="K66" i="3" s="1"/>
  <c r="L66" i="3" s="1"/>
  <c r="J67" i="3"/>
  <c r="K67" i="3" s="1"/>
  <c r="L67" i="3" s="1"/>
  <c r="J68" i="3"/>
  <c r="K68" i="3" s="1"/>
  <c r="L68" i="3" s="1"/>
  <c r="J69" i="3"/>
  <c r="K69" i="3" s="1"/>
  <c r="L69" i="3" s="1"/>
  <c r="J70" i="3"/>
  <c r="K70" i="3" s="1"/>
  <c r="L70" i="3" s="1"/>
  <c r="J71" i="3"/>
  <c r="K71" i="3" s="1"/>
  <c r="L71" i="3" s="1"/>
  <c r="J72" i="3"/>
  <c r="K72" i="3" s="1"/>
  <c r="L72" i="3" s="1"/>
  <c r="J73" i="3"/>
  <c r="K73" i="3" s="1"/>
  <c r="L73" i="3" s="1"/>
  <c r="J74" i="3"/>
  <c r="K74" i="3" s="1"/>
  <c r="L74" i="3" s="1"/>
  <c r="J75" i="3"/>
  <c r="K75" i="3" s="1"/>
  <c r="L75" i="3" s="1"/>
  <c r="J76" i="3"/>
  <c r="K76" i="3" s="1"/>
  <c r="L76" i="3" s="1"/>
  <c r="J77" i="3"/>
  <c r="K77" i="3" s="1"/>
  <c r="L77" i="3" s="1"/>
  <c r="J78" i="3"/>
  <c r="K78" i="3" s="1"/>
  <c r="L78" i="3" s="1"/>
  <c r="J79" i="3"/>
  <c r="K79" i="3" s="1"/>
  <c r="L79" i="3" s="1"/>
  <c r="J80" i="3"/>
  <c r="K80" i="3" s="1"/>
  <c r="L80" i="3" s="1"/>
  <c r="J81" i="3"/>
  <c r="K81" i="3" s="1"/>
  <c r="L81" i="3" s="1"/>
  <c r="J82" i="3"/>
  <c r="K82" i="3" s="1"/>
  <c r="L82" i="3" s="1"/>
  <c r="J83" i="3"/>
  <c r="K83" i="3" s="1"/>
  <c r="L83" i="3" s="1"/>
  <c r="J84" i="3"/>
  <c r="K84" i="3" s="1"/>
  <c r="L84" i="3" s="1"/>
  <c r="J85" i="3"/>
  <c r="K85" i="3" s="1"/>
  <c r="L85" i="3" s="1"/>
  <c r="J86" i="3"/>
  <c r="K86" i="3" s="1"/>
  <c r="L86" i="3" s="1"/>
  <c r="J87" i="3"/>
  <c r="K87" i="3" s="1"/>
  <c r="L87" i="3" s="1"/>
  <c r="J88" i="3"/>
  <c r="K88" i="3" s="1"/>
  <c r="L88" i="3" s="1"/>
  <c r="J89" i="3"/>
  <c r="K89" i="3" s="1"/>
  <c r="L89" i="3" s="1"/>
  <c r="J90" i="3"/>
  <c r="K90" i="3" s="1"/>
  <c r="L90" i="3" s="1"/>
  <c r="J91" i="3"/>
  <c r="K91" i="3" s="1"/>
  <c r="L91" i="3" s="1"/>
  <c r="J92" i="3"/>
  <c r="K92" i="3" s="1"/>
  <c r="L92" i="3" s="1"/>
  <c r="J93" i="3"/>
  <c r="K93" i="3" s="1"/>
  <c r="L93" i="3" s="1"/>
  <c r="J94" i="3"/>
  <c r="K94" i="3" s="1"/>
  <c r="L94" i="3" s="1"/>
  <c r="J95" i="3"/>
  <c r="K95" i="3" s="1"/>
  <c r="L95" i="3" s="1"/>
  <c r="J96" i="3"/>
  <c r="K96" i="3" s="1"/>
  <c r="L96" i="3" s="1"/>
  <c r="J97" i="3"/>
  <c r="K97" i="3" s="1"/>
  <c r="L97" i="3" s="1"/>
  <c r="J98" i="3"/>
  <c r="K98" i="3" s="1"/>
  <c r="L98" i="3" s="1"/>
  <c r="J99" i="3"/>
  <c r="K99" i="3" s="1"/>
  <c r="L99" i="3" s="1"/>
  <c r="J100" i="3"/>
  <c r="K100" i="3" s="1"/>
  <c r="L100" i="3" s="1"/>
  <c r="J101" i="3"/>
  <c r="K101" i="3" s="1"/>
  <c r="L101" i="3" s="1"/>
  <c r="J102" i="3"/>
  <c r="K102" i="3" s="1"/>
  <c r="L102" i="3" s="1"/>
  <c r="J103" i="3"/>
  <c r="K103" i="3" s="1"/>
  <c r="L103" i="3" s="1"/>
  <c r="J104" i="3"/>
  <c r="K104" i="3" s="1"/>
  <c r="L104" i="3" s="1"/>
  <c r="J105" i="3"/>
  <c r="K105" i="3" s="1"/>
  <c r="L105" i="3" s="1"/>
  <c r="J106" i="3"/>
  <c r="K106" i="3" s="1"/>
  <c r="L106" i="3" s="1"/>
  <c r="J107" i="3"/>
  <c r="K107" i="3" s="1"/>
  <c r="L107" i="3" s="1"/>
  <c r="J108" i="3"/>
  <c r="K108" i="3" s="1"/>
  <c r="L108" i="3" s="1"/>
  <c r="J109" i="3"/>
  <c r="K109" i="3" s="1"/>
  <c r="L109" i="3" s="1"/>
  <c r="J110" i="3"/>
  <c r="K110" i="3" s="1"/>
  <c r="L110" i="3" s="1"/>
  <c r="J111" i="3"/>
  <c r="K111" i="3" s="1"/>
  <c r="L111" i="3" s="1"/>
  <c r="J112" i="3"/>
  <c r="K112" i="3" s="1"/>
  <c r="L112" i="3" s="1"/>
  <c r="J113" i="3"/>
  <c r="K113" i="3" s="1"/>
  <c r="L113" i="3" s="1"/>
  <c r="J114" i="3"/>
  <c r="K114" i="3" s="1"/>
  <c r="L114" i="3" s="1"/>
  <c r="J115" i="3"/>
  <c r="K115" i="3" s="1"/>
  <c r="L115" i="3" s="1"/>
  <c r="J116" i="3"/>
  <c r="K116" i="3" s="1"/>
  <c r="L116" i="3" s="1"/>
  <c r="J117" i="3"/>
  <c r="K117" i="3" s="1"/>
  <c r="L117" i="3" s="1"/>
  <c r="J118" i="3"/>
  <c r="K118" i="3" s="1"/>
  <c r="L118" i="3" s="1"/>
  <c r="J119" i="3"/>
  <c r="K119" i="3" s="1"/>
  <c r="L119" i="3" s="1"/>
  <c r="J120" i="3"/>
  <c r="K120" i="3" s="1"/>
  <c r="L120" i="3" s="1"/>
  <c r="J121" i="3"/>
  <c r="K121" i="3" s="1"/>
  <c r="L121" i="3" s="1"/>
  <c r="J122" i="3"/>
  <c r="K122" i="3" s="1"/>
  <c r="L122" i="3" s="1"/>
  <c r="J123" i="3"/>
  <c r="K123" i="3" s="1"/>
  <c r="L123" i="3" s="1"/>
  <c r="J124" i="3"/>
  <c r="K124" i="3" s="1"/>
  <c r="L124" i="3" s="1"/>
  <c r="J125" i="3"/>
  <c r="K125" i="3" s="1"/>
  <c r="L125" i="3" s="1"/>
  <c r="J126" i="3"/>
  <c r="K126" i="3" s="1"/>
  <c r="L126" i="3" s="1"/>
  <c r="J127" i="3"/>
  <c r="K127" i="3" s="1"/>
  <c r="L127" i="3" s="1"/>
  <c r="J128" i="3"/>
  <c r="K128" i="3" s="1"/>
  <c r="L128" i="3" s="1"/>
  <c r="J129" i="3"/>
  <c r="K129" i="3" s="1"/>
  <c r="L129" i="3" s="1"/>
  <c r="J130" i="3"/>
  <c r="K130" i="3" s="1"/>
  <c r="L130" i="3" s="1"/>
  <c r="J131" i="3"/>
  <c r="K131" i="3" s="1"/>
  <c r="L131" i="3" s="1"/>
  <c r="J132" i="3"/>
  <c r="K132" i="3" s="1"/>
  <c r="L132" i="3" s="1"/>
  <c r="J133" i="3"/>
  <c r="K133" i="3" s="1"/>
  <c r="L133" i="3" s="1"/>
  <c r="J134" i="3"/>
  <c r="K134" i="3" s="1"/>
  <c r="L134" i="3" s="1"/>
  <c r="J135" i="3"/>
  <c r="K135" i="3" s="1"/>
  <c r="L135" i="3" s="1"/>
  <c r="J136" i="3"/>
  <c r="K136" i="3" s="1"/>
  <c r="L136" i="3" s="1"/>
  <c r="J137" i="3"/>
  <c r="K137" i="3" s="1"/>
  <c r="L137" i="3" s="1"/>
  <c r="J138" i="3"/>
  <c r="K138" i="3" s="1"/>
  <c r="L138" i="3" s="1"/>
  <c r="J139" i="3"/>
  <c r="K139" i="3" s="1"/>
  <c r="L139" i="3" s="1"/>
  <c r="J140" i="3"/>
  <c r="K140" i="3" s="1"/>
  <c r="L140" i="3" s="1"/>
  <c r="J141" i="3"/>
  <c r="K141" i="3" s="1"/>
  <c r="L141" i="3" s="1"/>
  <c r="J142" i="3"/>
  <c r="K142" i="3" s="1"/>
  <c r="L142" i="3" s="1"/>
  <c r="J143" i="3"/>
  <c r="K143" i="3" s="1"/>
  <c r="L143" i="3" s="1"/>
  <c r="J144" i="3"/>
  <c r="K144" i="3" s="1"/>
  <c r="L144" i="3" s="1"/>
  <c r="J145" i="3"/>
  <c r="K145" i="3" s="1"/>
  <c r="L145" i="3" s="1"/>
  <c r="J146" i="3"/>
  <c r="K146" i="3" s="1"/>
  <c r="L146" i="3" s="1"/>
  <c r="J147" i="3"/>
  <c r="K147" i="3" s="1"/>
  <c r="L147" i="3" s="1"/>
  <c r="J148" i="3"/>
  <c r="K148" i="3" s="1"/>
  <c r="L148" i="3" s="1"/>
  <c r="J149" i="3"/>
  <c r="K149" i="3" s="1"/>
  <c r="L149" i="3" s="1"/>
  <c r="J150" i="3"/>
  <c r="K150" i="3" s="1"/>
  <c r="L150" i="3" s="1"/>
  <c r="J151" i="3"/>
  <c r="K151" i="3" s="1"/>
  <c r="L151" i="3" s="1"/>
  <c r="J152" i="3"/>
  <c r="K152" i="3" s="1"/>
  <c r="L152" i="3" s="1"/>
  <c r="J153" i="3"/>
  <c r="K153" i="3" s="1"/>
  <c r="L153" i="3" s="1"/>
  <c r="J154" i="3"/>
  <c r="K154" i="3" s="1"/>
  <c r="L154" i="3" s="1"/>
  <c r="J155" i="3"/>
  <c r="K155" i="3" s="1"/>
  <c r="L155" i="3" s="1"/>
  <c r="J156" i="3"/>
  <c r="K156" i="3" s="1"/>
  <c r="L156" i="3" s="1"/>
  <c r="J157" i="3"/>
  <c r="K157" i="3" s="1"/>
  <c r="L157" i="3" s="1"/>
  <c r="J158" i="3"/>
  <c r="K158" i="3" s="1"/>
  <c r="L158" i="3" s="1"/>
  <c r="J159" i="3"/>
  <c r="K159" i="3" s="1"/>
  <c r="L159" i="3" s="1"/>
  <c r="J160" i="3"/>
  <c r="K160" i="3" s="1"/>
  <c r="L160" i="3" s="1"/>
  <c r="J161" i="3"/>
  <c r="K161" i="3" s="1"/>
  <c r="L161" i="3" s="1"/>
  <c r="J162" i="3"/>
  <c r="K162" i="3" s="1"/>
  <c r="L162" i="3" s="1"/>
  <c r="J163" i="3"/>
  <c r="K163" i="3" s="1"/>
  <c r="L163" i="3" s="1"/>
  <c r="J164" i="3"/>
  <c r="K164" i="3" s="1"/>
  <c r="L164" i="3" s="1"/>
  <c r="J165" i="3"/>
  <c r="K165" i="3" s="1"/>
  <c r="L165" i="3" s="1"/>
  <c r="J166" i="3"/>
  <c r="K166" i="3" s="1"/>
  <c r="L166" i="3" s="1"/>
  <c r="J167" i="3"/>
  <c r="K167" i="3" s="1"/>
  <c r="L167" i="3" s="1"/>
  <c r="J168" i="3"/>
  <c r="K168" i="3" s="1"/>
  <c r="L168" i="3" s="1"/>
  <c r="J169" i="3"/>
  <c r="K169" i="3" s="1"/>
  <c r="L169" i="3" s="1"/>
  <c r="J170" i="3"/>
  <c r="K170" i="3" s="1"/>
  <c r="L170" i="3" s="1"/>
  <c r="J171" i="3"/>
  <c r="K171" i="3" s="1"/>
  <c r="L171" i="3" s="1"/>
  <c r="J172" i="3"/>
  <c r="K172" i="3" s="1"/>
  <c r="L172" i="3" s="1"/>
  <c r="J173" i="3"/>
  <c r="K173" i="3" s="1"/>
  <c r="L173" i="3" s="1"/>
  <c r="J174" i="3"/>
  <c r="K174" i="3" s="1"/>
  <c r="L174" i="3" s="1"/>
  <c r="J175" i="3"/>
  <c r="K175" i="3" s="1"/>
  <c r="L175" i="3" s="1"/>
  <c r="J176" i="3"/>
  <c r="K176" i="3" s="1"/>
  <c r="L176" i="3" s="1"/>
  <c r="J177" i="3"/>
  <c r="K177" i="3" s="1"/>
  <c r="L177" i="3" s="1"/>
  <c r="J178" i="3"/>
  <c r="K178" i="3" s="1"/>
  <c r="L178" i="3" s="1"/>
  <c r="J179" i="3"/>
  <c r="K179" i="3" s="1"/>
  <c r="L179" i="3" s="1"/>
  <c r="J180" i="3"/>
  <c r="K180" i="3" s="1"/>
  <c r="L180" i="3" s="1"/>
  <c r="J181" i="3"/>
  <c r="K181" i="3" s="1"/>
  <c r="L181" i="3" s="1"/>
  <c r="J182" i="3"/>
  <c r="K182" i="3" s="1"/>
  <c r="L182" i="3" s="1"/>
  <c r="J183" i="3"/>
  <c r="K183" i="3" s="1"/>
  <c r="L183" i="3" s="1"/>
  <c r="J184" i="3"/>
  <c r="K184" i="3" s="1"/>
  <c r="L184" i="3" s="1"/>
  <c r="J185" i="3"/>
  <c r="K185" i="3" s="1"/>
  <c r="L185" i="3" s="1"/>
  <c r="J186" i="3"/>
  <c r="K186" i="3" s="1"/>
  <c r="L186" i="3" s="1"/>
  <c r="J187" i="3"/>
  <c r="K187" i="3" s="1"/>
  <c r="L187" i="3" s="1"/>
  <c r="J188" i="3"/>
  <c r="K188" i="3" s="1"/>
  <c r="L188" i="3" s="1"/>
  <c r="J189" i="3"/>
  <c r="K189" i="3" s="1"/>
  <c r="L189" i="3" s="1"/>
  <c r="J190" i="3"/>
  <c r="K190" i="3" s="1"/>
  <c r="L190" i="3" s="1"/>
  <c r="J191" i="3"/>
  <c r="K191" i="3" s="1"/>
  <c r="L191" i="3" s="1"/>
  <c r="J192" i="3"/>
  <c r="K192" i="3" s="1"/>
  <c r="L192" i="3" s="1"/>
  <c r="J193" i="3"/>
  <c r="K193" i="3" s="1"/>
  <c r="L193" i="3" s="1"/>
  <c r="J194" i="3"/>
  <c r="K194" i="3" s="1"/>
  <c r="L194" i="3" s="1"/>
  <c r="J195" i="3"/>
  <c r="K195" i="3" s="1"/>
  <c r="L195" i="3" s="1"/>
  <c r="J196" i="3"/>
  <c r="K196" i="3" s="1"/>
  <c r="L196" i="3" s="1"/>
  <c r="J197" i="3"/>
  <c r="K197" i="3" s="1"/>
  <c r="L197" i="3" s="1"/>
  <c r="J198" i="3"/>
  <c r="K198" i="3" s="1"/>
  <c r="L198" i="3" s="1"/>
  <c r="J199" i="3"/>
  <c r="K199" i="3" s="1"/>
  <c r="L199" i="3" s="1"/>
  <c r="J200" i="3"/>
  <c r="K200" i="3" s="1"/>
  <c r="L200" i="3" s="1"/>
  <c r="J201" i="3"/>
  <c r="K201" i="3" s="1"/>
  <c r="L201" i="3" s="1"/>
  <c r="J202" i="3"/>
  <c r="K202" i="3" s="1"/>
  <c r="L202" i="3" s="1"/>
  <c r="J203" i="3"/>
  <c r="K203" i="3" s="1"/>
  <c r="L203" i="3" s="1"/>
  <c r="J204" i="3"/>
  <c r="K204" i="3" s="1"/>
  <c r="L204" i="3" s="1"/>
  <c r="J205" i="3"/>
  <c r="K205" i="3" s="1"/>
  <c r="L205" i="3" s="1"/>
  <c r="J206" i="3"/>
  <c r="K206" i="3" s="1"/>
  <c r="L206" i="3" s="1"/>
  <c r="J207" i="3"/>
  <c r="K207" i="3" s="1"/>
  <c r="L207" i="3" s="1"/>
  <c r="J208" i="3"/>
  <c r="K208" i="3" s="1"/>
  <c r="L208" i="3" s="1"/>
  <c r="J209" i="3"/>
  <c r="K209" i="3" s="1"/>
  <c r="L209" i="3" s="1"/>
  <c r="J210" i="3"/>
  <c r="K210" i="3" s="1"/>
  <c r="L210" i="3" s="1"/>
  <c r="J211" i="3"/>
  <c r="K211" i="3" s="1"/>
  <c r="L211" i="3" s="1"/>
  <c r="J212" i="3"/>
  <c r="K212" i="3" s="1"/>
  <c r="L212" i="3" s="1"/>
  <c r="J213" i="3"/>
  <c r="K213" i="3" s="1"/>
  <c r="L213" i="3" s="1"/>
  <c r="J214" i="3"/>
  <c r="K214" i="3" s="1"/>
  <c r="L214" i="3" s="1"/>
  <c r="J215" i="3"/>
  <c r="K215" i="3" s="1"/>
  <c r="L215" i="3" s="1"/>
  <c r="J216" i="3"/>
  <c r="K216" i="3" s="1"/>
  <c r="L216" i="3" s="1"/>
  <c r="J217" i="3"/>
  <c r="K217" i="3" s="1"/>
  <c r="L217" i="3" s="1"/>
  <c r="J218" i="3"/>
  <c r="K218" i="3" s="1"/>
  <c r="L218" i="3" s="1"/>
  <c r="J219" i="3"/>
  <c r="K219" i="3" s="1"/>
  <c r="L219" i="3" s="1"/>
  <c r="J220" i="3"/>
  <c r="K220" i="3" s="1"/>
  <c r="L220" i="3" s="1"/>
  <c r="J221" i="3"/>
  <c r="K221" i="3" s="1"/>
  <c r="L221" i="3" s="1"/>
  <c r="J222" i="3"/>
  <c r="K222" i="3" s="1"/>
  <c r="L222" i="3" s="1"/>
  <c r="J223" i="3"/>
  <c r="K223" i="3" s="1"/>
  <c r="L223" i="3" s="1"/>
  <c r="J224" i="3"/>
  <c r="K224" i="3" s="1"/>
  <c r="L224" i="3" s="1"/>
  <c r="J225" i="3"/>
  <c r="K225" i="3" s="1"/>
  <c r="L225" i="3" s="1"/>
  <c r="J226" i="3"/>
  <c r="K226" i="3" s="1"/>
  <c r="L226" i="3" s="1"/>
  <c r="J227" i="3"/>
  <c r="K227" i="3" s="1"/>
  <c r="L227" i="3" s="1"/>
  <c r="J228" i="3"/>
  <c r="K228" i="3" s="1"/>
  <c r="L228" i="3" s="1"/>
  <c r="J229" i="3"/>
  <c r="K229" i="3" s="1"/>
  <c r="L229" i="3" s="1"/>
  <c r="J230" i="3"/>
  <c r="K230" i="3" s="1"/>
  <c r="L230" i="3" s="1"/>
  <c r="J231" i="3"/>
  <c r="K231" i="3" s="1"/>
  <c r="L231" i="3" s="1"/>
  <c r="J232" i="3"/>
  <c r="K232" i="3" s="1"/>
  <c r="L232" i="3" s="1"/>
  <c r="J233" i="3"/>
  <c r="K233" i="3" s="1"/>
  <c r="L233" i="3" s="1"/>
  <c r="J234" i="3"/>
  <c r="K234" i="3" s="1"/>
  <c r="L234" i="3" s="1"/>
  <c r="J235" i="3"/>
  <c r="K235" i="3" s="1"/>
  <c r="L235" i="3" s="1"/>
  <c r="J236" i="3"/>
  <c r="K236" i="3" s="1"/>
  <c r="L236" i="3" s="1"/>
  <c r="J237" i="3"/>
  <c r="K237" i="3" s="1"/>
  <c r="L237" i="3" s="1"/>
  <c r="J238" i="3"/>
  <c r="K238" i="3" s="1"/>
  <c r="L238" i="3" s="1"/>
  <c r="J239" i="3"/>
  <c r="K239" i="3" s="1"/>
  <c r="L239" i="3" s="1"/>
  <c r="J240" i="3"/>
  <c r="K240" i="3" s="1"/>
  <c r="L240" i="3" s="1"/>
  <c r="J241" i="3"/>
  <c r="K241" i="3" s="1"/>
  <c r="L241" i="3" s="1"/>
  <c r="J242" i="3"/>
  <c r="K242" i="3" s="1"/>
  <c r="L242" i="3" s="1"/>
  <c r="J243" i="3"/>
  <c r="K243" i="3" s="1"/>
  <c r="L243" i="3" s="1"/>
  <c r="J244" i="3"/>
  <c r="K244" i="3" s="1"/>
  <c r="L244" i="3" s="1"/>
  <c r="J2" i="3"/>
  <c r="K2" i="3" s="1"/>
  <c r="L2" i="3" s="1"/>
  <c r="G15" i="7" l="1"/>
  <c r="I15" i="7" s="1"/>
  <c r="H4" i="7" l="1"/>
  <c r="H3" i="7"/>
  <c r="H8" i="7"/>
  <c r="H9" i="7"/>
  <c r="H11" i="7"/>
  <c r="H15" i="7"/>
  <c r="H5" i="7"/>
  <c r="H7" i="7"/>
  <c r="H12" i="7"/>
  <c r="H14" i="7"/>
  <c r="H6" i="7"/>
  <c r="H10" i="7"/>
</calcChain>
</file>

<file path=xl/sharedStrings.xml><?xml version="1.0" encoding="utf-8"?>
<sst xmlns="http://schemas.openxmlformats.org/spreadsheetml/2006/main" count="2038" uniqueCount="101">
  <si>
    <t>Calculate the Following</t>
  </si>
  <si>
    <t xml:space="preserve">Analysis Required </t>
  </si>
  <si>
    <t>Yes</t>
  </si>
  <si>
    <t>Hire Date</t>
  </si>
  <si>
    <t>Gender</t>
  </si>
  <si>
    <t>Legal</t>
  </si>
  <si>
    <t>Admin</t>
  </si>
  <si>
    <t>Executive</t>
  </si>
  <si>
    <t xml:space="preserve">Employee Number </t>
  </si>
  <si>
    <t>Manager</t>
  </si>
  <si>
    <t>Termination Date</t>
  </si>
  <si>
    <t>Revenue</t>
  </si>
  <si>
    <t>Product Expense</t>
  </si>
  <si>
    <t>Health and Safety Expense</t>
  </si>
  <si>
    <t>Genaral Admin Expense</t>
  </si>
  <si>
    <t>Marketing Expense</t>
  </si>
  <si>
    <t>HR Expense</t>
  </si>
  <si>
    <t>Research Expense</t>
  </si>
  <si>
    <t xml:space="preserve">Learning and Development </t>
  </si>
  <si>
    <t xml:space="preserve">Benefits Expenses </t>
  </si>
  <si>
    <t>Operating Costs</t>
  </si>
  <si>
    <t>Overhead Costs</t>
  </si>
  <si>
    <t>Analysis Breakout Cost - included in the operating and overhead costs</t>
  </si>
  <si>
    <t>Year</t>
  </si>
  <si>
    <t>Corporate Web Site</t>
  </si>
  <si>
    <t>Number of Applications</t>
  </si>
  <si>
    <t>Monster.ca</t>
  </si>
  <si>
    <t>Direct Recruitment Referrals</t>
  </si>
  <si>
    <t xml:space="preserve">Employee Referrals </t>
  </si>
  <si>
    <t>Number of Interviews</t>
  </si>
  <si>
    <t xml:space="preserve">Hired </t>
  </si>
  <si>
    <t>Offers</t>
  </si>
  <si>
    <t>Costs</t>
  </si>
  <si>
    <t>SCORING WORTH - Out Of</t>
  </si>
  <si>
    <t>% of Assigment Score</t>
  </si>
  <si>
    <t>SCORE</t>
  </si>
  <si>
    <t># of reporting Periods</t>
  </si>
  <si>
    <t>Functional Staffing Breakdown</t>
  </si>
  <si>
    <t>Retention Rate</t>
  </si>
  <si>
    <t>Turnover</t>
  </si>
  <si>
    <t>Total FTE</t>
  </si>
  <si>
    <t>Total Headcount</t>
  </si>
  <si>
    <t>OVERALL PRESENTATION SCORE</t>
  </si>
  <si>
    <t>TOTAL ASSIGNMENT SCORE</t>
  </si>
  <si>
    <t>DATA SET Requirements</t>
  </si>
  <si>
    <t>Variations</t>
  </si>
  <si>
    <t>Is this metric a: Doable, Deliverable, Performance Enhancer or Enabler - or a combination.   Please determine this for each metric</t>
  </si>
  <si>
    <t>Total First Year Resignations</t>
  </si>
  <si>
    <t>Expense per FTE</t>
  </si>
  <si>
    <t>Revenue per FTE</t>
  </si>
  <si>
    <t>HR Expense per FTE</t>
  </si>
  <si>
    <t>Average annual salary per FTE</t>
  </si>
  <si>
    <t>Female</t>
  </si>
  <si>
    <t>Male</t>
  </si>
  <si>
    <t>Laboratory Technician</t>
  </si>
  <si>
    <t>Healthcare Representative</t>
  </si>
  <si>
    <t>Research Scientist</t>
  </si>
  <si>
    <t>Human Resources</t>
  </si>
  <si>
    <t>Manufacturing Director</t>
  </si>
  <si>
    <t>Sales Executive</t>
  </si>
  <si>
    <t>Research Director</t>
  </si>
  <si>
    <t>IT</t>
  </si>
  <si>
    <t>Marketing</t>
  </si>
  <si>
    <t>Research &amp; Development</t>
  </si>
  <si>
    <t>Sales</t>
  </si>
  <si>
    <t>Num Companies Worked</t>
  </si>
  <si>
    <t>Over Time</t>
  </si>
  <si>
    <t>No</t>
  </si>
  <si>
    <t>Business Travel</t>
  </si>
  <si>
    <t>Travel_Rarely</t>
  </si>
  <si>
    <t>Travel_Frequently</t>
  </si>
  <si>
    <t>Non-Travel</t>
  </si>
  <si>
    <t>Education Field</t>
  </si>
  <si>
    <t>Life Sciences</t>
  </si>
  <si>
    <t>Medical</t>
  </si>
  <si>
    <t>Technical Degree</t>
  </si>
  <si>
    <t>Other</t>
  </si>
  <si>
    <t>Environment Satisfaction Score out of 5</t>
  </si>
  <si>
    <t>Job Satisfaction Score out of 5</t>
  </si>
  <si>
    <t>Equipment &amp; Technology Expense</t>
  </si>
  <si>
    <t xml:space="preserve">Recruitment costs </t>
  </si>
  <si>
    <t>University Career Fairs</t>
  </si>
  <si>
    <t>LinkedIn</t>
  </si>
  <si>
    <t>9/1/20119</t>
  </si>
  <si>
    <t>2021 Position</t>
  </si>
  <si>
    <t xml:space="preserve">2019 Department                    </t>
  </si>
  <si>
    <t>2020 Department</t>
  </si>
  <si>
    <t>2021 Department</t>
  </si>
  <si>
    <t>2019 Monthly Income</t>
  </si>
  <si>
    <t>2019 Salary</t>
  </si>
  <si>
    <t>2020 Salary</t>
  </si>
  <si>
    <t>2021 Salary</t>
  </si>
  <si>
    <t>2019 Performance Score out of 10</t>
  </si>
  <si>
    <t>2020 Performance Score out of 10</t>
  </si>
  <si>
    <t>2021 Performance Score out of 10</t>
  </si>
  <si>
    <t>Training Time Last Year (days)</t>
  </si>
  <si>
    <t>3/1/1019</t>
  </si>
  <si>
    <t>10/1/1016</t>
  </si>
  <si>
    <t>3 (2019, 2020, 2021)</t>
  </si>
  <si>
    <t>Assignment Notes (assumptions)</t>
  </si>
  <si>
    <t>How the metrics package is presented, ie formating, style, any research that might be brought in on the analysis sections.  Presented as a report with instructions followed (ie. Naming convention)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</si>
</sst>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1009]mmmm\ d\,\ yyyy;@"/>
    <numFmt numFmtId="165" formatCode="_(&quot;$&quot;* #,##0_);_(&quot;$&quot;* \(#,##0\);_(&quot;$&quot;* &quot;-&quot;??_);_(@_)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0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235">
    <xf numFmtId="0" fontId="0" fillId="0" borderId="0"/>
    <xf numFmtId="44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indent="1"/>
    </xf>
    <xf numFmtId="17" fontId="5" fillId="0" borderId="0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8" fillId="0" borderId="0" xfId="0" applyFont="1"/>
    <xf numFmtId="0" fontId="3" fillId="0" borderId="0" xfId="0" applyFont="1"/>
    <xf numFmtId="44" fontId="0" fillId="0" borderId="0" xfId="1" applyFont="1"/>
    <xf numFmtId="0" fontId="0" fillId="0" borderId="0" xfId="0" applyAlignment="1">
      <alignment horizontal="left"/>
    </xf>
    <xf numFmtId="44" fontId="0" fillId="0" borderId="0" xfId="0" applyNumberFormat="1"/>
    <xf numFmtId="4" fontId="5" fillId="0" borderId="0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44" fontId="0" fillId="0" borderId="0" xfId="1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0" fillId="0" borderId="0" xfId="0" applyFill="1"/>
    <xf numFmtId="0" fontId="3" fillId="7" borderId="0" xfId="0" applyFont="1" applyFill="1"/>
    <xf numFmtId="0" fontId="10" fillId="3" borderId="0" xfId="0" applyFont="1" applyFill="1"/>
    <xf numFmtId="0" fontId="10" fillId="3" borderId="0" xfId="0" applyFont="1" applyFill="1" applyAlignment="1">
      <alignment horizontal="center"/>
    </xf>
    <xf numFmtId="9" fontId="10" fillId="3" borderId="0" xfId="234" applyFont="1" applyFill="1"/>
    <xf numFmtId="9" fontId="11" fillId="5" borderId="0" xfId="234" applyFont="1" applyFill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8" borderId="0" xfId="0" applyFont="1" applyFill="1" applyAlignment="1">
      <alignment wrapText="1"/>
    </xf>
    <xf numFmtId="0" fontId="4" fillId="4" borderId="0" xfId="0" applyFont="1" applyFill="1" applyAlignment="1">
      <alignment vertical="center" wrapText="1"/>
    </xf>
    <xf numFmtId="0" fontId="0" fillId="4" borderId="4" xfId="0" applyFill="1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0" fillId="4" borderId="7" xfId="0" applyFill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9" borderId="5" xfId="0" applyFill="1" applyBorder="1" applyAlignment="1">
      <alignment horizontal="center"/>
    </xf>
    <xf numFmtId="9" fontId="0" fillId="9" borderId="6" xfId="234" applyFont="1" applyFill="1" applyBorder="1"/>
    <xf numFmtId="0" fontId="0" fillId="9" borderId="0" xfId="0" applyFill="1" applyBorder="1" applyAlignment="1">
      <alignment horizontal="center"/>
    </xf>
    <xf numFmtId="9" fontId="0" fillId="9" borderId="8" xfId="234" applyFont="1" applyFill="1" applyBorder="1"/>
    <xf numFmtId="0" fontId="0" fillId="9" borderId="0" xfId="0" applyFill="1" applyAlignment="1">
      <alignment horizontal="center"/>
    </xf>
    <xf numFmtId="9" fontId="0" fillId="9" borderId="0" xfId="234" applyFont="1" applyFill="1"/>
    <xf numFmtId="0" fontId="4" fillId="6" borderId="0" xfId="0" applyFont="1" applyFill="1" applyAlignment="1">
      <alignment vertical="center" wrapText="1"/>
    </xf>
    <xf numFmtId="0" fontId="0" fillId="6" borderId="5" xfId="0" applyFill="1" applyBorder="1"/>
    <xf numFmtId="0" fontId="0" fillId="6" borderId="0" xfId="0" applyFill="1" applyBorder="1"/>
    <xf numFmtId="0" fontId="0" fillId="6" borderId="0" xfId="0" applyFill="1" applyBorder="1" applyAlignment="1">
      <alignment wrapText="1"/>
    </xf>
    <xf numFmtId="0" fontId="0" fillId="6" borderId="0" xfId="0" applyFill="1" applyAlignment="1">
      <alignment wrapText="1"/>
    </xf>
    <xf numFmtId="0" fontId="0" fillId="0" borderId="0" xfId="0" applyAlignment="1"/>
    <xf numFmtId="164" fontId="0" fillId="0" borderId="0" xfId="0" applyNumberForma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5" fontId="0" fillId="0" borderId="0" xfId="1" applyNumberFormat="1" applyFont="1"/>
    <xf numFmtId="0" fontId="3" fillId="7" borderId="0" xfId="0" applyFont="1" applyFill="1" applyAlignment="1">
      <alignment horizontal="left" wrapText="1"/>
    </xf>
  </cellXfs>
  <cellStyles count="235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Normal" xfId="0" builtinId="0"/>
    <cellStyle name="Percent" xfId="234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zoomScale="90" zoomScaleNormal="90" workbookViewId="0">
      <selection activeCell="B15" sqref="B15"/>
    </sheetView>
  </sheetViews>
  <sheetFormatPr defaultColWidth="11" defaultRowHeight="15.5" x14ac:dyDescent="0.35"/>
  <cols>
    <col min="1" max="1" width="35.5" customWidth="1"/>
    <col min="2" max="2" width="23" customWidth="1"/>
    <col min="3" max="3" width="17.83203125" bestFit="1" customWidth="1"/>
    <col min="4" max="4" width="21.5" customWidth="1"/>
    <col min="5" max="6" width="26" customWidth="1"/>
    <col min="7" max="7" width="16.08203125" style="16" customWidth="1"/>
    <col min="10" max="10" width="41.5" customWidth="1"/>
  </cols>
  <sheetData>
    <row r="1" spans="1:10" s="13" customFormat="1" ht="46.5" x14ac:dyDescent="0.35">
      <c r="A1" s="18" t="s">
        <v>44</v>
      </c>
      <c r="B1" s="19"/>
      <c r="C1" s="19"/>
      <c r="D1" s="19"/>
      <c r="E1" s="19"/>
      <c r="F1" s="19"/>
      <c r="G1" s="28" t="s">
        <v>33</v>
      </c>
      <c r="H1" s="28" t="s">
        <v>34</v>
      </c>
      <c r="I1" s="28" t="s">
        <v>35</v>
      </c>
    </row>
    <row r="2" spans="1:10" ht="65.5" thickBot="1" x14ac:dyDescent="0.4">
      <c r="A2" s="29" t="s">
        <v>0</v>
      </c>
      <c r="B2" s="27" t="s">
        <v>45</v>
      </c>
      <c r="C2" s="26" t="s">
        <v>36</v>
      </c>
      <c r="D2" s="26" t="s">
        <v>1</v>
      </c>
      <c r="E2" s="26" t="s">
        <v>99</v>
      </c>
      <c r="F2" s="43" t="s">
        <v>46</v>
      </c>
      <c r="H2" s="16"/>
      <c r="I2" s="16"/>
    </row>
    <row r="3" spans="1:10" ht="16" thickBot="1" x14ac:dyDescent="0.4">
      <c r="A3" s="30" t="s">
        <v>40</v>
      </c>
      <c r="B3" s="31"/>
      <c r="C3" s="31" t="s">
        <v>98</v>
      </c>
      <c r="D3" s="35" t="s">
        <v>2</v>
      </c>
      <c r="E3" s="32"/>
      <c r="F3" s="44"/>
      <c r="G3" s="37">
        <v>5</v>
      </c>
      <c r="H3" s="38">
        <f t="shared" ref="H3:H12" si="0">G3/$G$15</f>
        <v>3.4965034965034968E-2</v>
      </c>
      <c r="I3" s="20"/>
      <c r="J3" s="20"/>
    </row>
    <row r="4" spans="1:10" ht="16" thickBot="1" x14ac:dyDescent="0.4">
      <c r="A4" s="33" t="s">
        <v>41</v>
      </c>
      <c r="B4" s="34"/>
      <c r="C4" s="31" t="s">
        <v>98</v>
      </c>
      <c r="D4" s="35" t="s">
        <v>2</v>
      </c>
      <c r="E4" s="35"/>
      <c r="F4" s="45"/>
      <c r="G4" s="39">
        <v>5</v>
      </c>
      <c r="H4" s="40">
        <f t="shared" si="0"/>
        <v>3.4965034965034968E-2</v>
      </c>
      <c r="I4" s="20"/>
      <c r="J4" s="20"/>
    </row>
    <row r="5" spans="1:10" ht="16" thickBot="1" x14ac:dyDescent="0.4">
      <c r="A5" s="33" t="s">
        <v>37</v>
      </c>
      <c r="B5" s="34">
        <v>2</v>
      </c>
      <c r="C5" s="31" t="s">
        <v>98</v>
      </c>
      <c r="D5" s="35" t="s">
        <v>2</v>
      </c>
      <c r="E5" s="35"/>
      <c r="F5" s="45"/>
      <c r="G5" s="39">
        <v>11</v>
      </c>
      <c r="H5" s="40">
        <f t="shared" si="0"/>
        <v>7.6923076923076927E-2</v>
      </c>
      <c r="I5" s="20"/>
      <c r="J5" s="20"/>
    </row>
    <row r="6" spans="1:10" ht="16" thickBot="1" x14ac:dyDescent="0.4">
      <c r="A6" s="33" t="s">
        <v>47</v>
      </c>
      <c r="B6" s="34">
        <v>2</v>
      </c>
      <c r="C6" s="31" t="s">
        <v>98</v>
      </c>
      <c r="D6" s="35" t="s">
        <v>2</v>
      </c>
      <c r="E6" s="35"/>
      <c r="F6" s="45"/>
      <c r="G6" s="39">
        <v>11</v>
      </c>
      <c r="H6" s="40">
        <f t="shared" si="0"/>
        <v>7.6923076923076927E-2</v>
      </c>
      <c r="I6" s="20"/>
      <c r="J6" s="20"/>
    </row>
    <row r="7" spans="1:10" ht="16" thickBot="1" x14ac:dyDescent="0.4">
      <c r="A7" s="33" t="s">
        <v>39</v>
      </c>
      <c r="B7" s="34">
        <v>2</v>
      </c>
      <c r="C7" s="31" t="s">
        <v>98</v>
      </c>
      <c r="D7" s="35" t="s">
        <v>2</v>
      </c>
      <c r="E7" s="35"/>
      <c r="F7" s="45"/>
      <c r="G7" s="39">
        <v>11</v>
      </c>
      <c r="H7" s="40">
        <f t="shared" si="0"/>
        <v>7.6923076923076927E-2</v>
      </c>
      <c r="I7" s="20"/>
      <c r="J7" s="20"/>
    </row>
    <row r="8" spans="1:10" ht="16" thickBot="1" x14ac:dyDescent="0.4">
      <c r="A8" s="33" t="s">
        <v>48</v>
      </c>
      <c r="B8" s="34">
        <v>3</v>
      </c>
      <c r="C8" s="31" t="s">
        <v>98</v>
      </c>
      <c r="D8" s="35" t="s">
        <v>2</v>
      </c>
      <c r="E8" s="35"/>
      <c r="F8" s="45"/>
      <c r="G8" s="39">
        <v>14</v>
      </c>
      <c r="H8" s="40">
        <f t="shared" si="0"/>
        <v>9.7902097902097904E-2</v>
      </c>
      <c r="I8" s="20"/>
      <c r="J8" s="20"/>
    </row>
    <row r="9" spans="1:10" ht="16" thickBot="1" x14ac:dyDescent="0.4">
      <c r="A9" s="33" t="s">
        <v>49</v>
      </c>
      <c r="B9" s="34">
        <v>3</v>
      </c>
      <c r="C9" s="31" t="s">
        <v>98</v>
      </c>
      <c r="D9" s="35" t="s">
        <v>2</v>
      </c>
      <c r="E9" s="35"/>
      <c r="F9" s="45"/>
      <c r="G9" s="39">
        <v>14</v>
      </c>
      <c r="H9" s="40">
        <f t="shared" si="0"/>
        <v>9.7902097902097904E-2</v>
      </c>
      <c r="I9" s="20"/>
      <c r="J9" s="20"/>
    </row>
    <row r="10" spans="1:10" ht="16" thickBot="1" x14ac:dyDescent="0.4">
      <c r="A10" s="33" t="s">
        <v>50</v>
      </c>
      <c r="B10" s="34">
        <v>3</v>
      </c>
      <c r="C10" s="31" t="s">
        <v>98</v>
      </c>
      <c r="D10" s="35" t="s">
        <v>2</v>
      </c>
      <c r="E10" s="35"/>
      <c r="F10" s="45"/>
      <c r="G10" s="39">
        <v>14</v>
      </c>
      <c r="H10" s="40">
        <f t="shared" si="0"/>
        <v>9.7902097902097904E-2</v>
      </c>
      <c r="I10" s="20"/>
      <c r="J10" s="20"/>
    </row>
    <row r="11" spans="1:10" ht="16" thickBot="1" x14ac:dyDescent="0.4">
      <c r="A11" s="33" t="s">
        <v>51</v>
      </c>
      <c r="B11" s="34">
        <v>3</v>
      </c>
      <c r="C11" s="31" t="s">
        <v>98</v>
      </c>
      <c r="D11" s="36" t="s">
        <v>2</v>
      </c>
      <c r="E11" s="36"/>
      <c r="F11" s="46"/>
      <c r="G11" s="39">
        <v>14</v>
      </c>
      <c r="H11" s="40">
        <f t="shared" si="0"/>
        <v>9.7902097902097904E-2</v>
      </c>
      <c r="I11" s="20"/>
      <c r="J11" s="20"/>
    </row>
    <row r="12" spans="1:10" x14ac:dyDescent="0.35">
      <c r="A12" s="33" t="s">
        <v>38</v>
      </c>
      <c r="B12" s="34">
        <v>3</v>
      </c>
      <c r="C12" s="31" t="s">
        <v>98</v>
      </c>
      <c r="D12" s="35" t="s">
        <v>2</v>
      </c>
      <c r="E12" s="35"/>
      <c r="F12" s="45"/>
      <c r="G12" s="39">
        <v>14</v>
      </c>
      <c r="H12" s="40">
        <f t="shared" si="0"/>
        <v>9.7902097902097904E-2</v>
      </c>
      <c r="I12" s="20"/>
      <c r="J12" s="20"/>
    </row>
    <row r="13" spans="1:10" x14ac:dyDescent="0.35">
      <c r="D13" s="13"/>
      <c r="E13" s="13"/>
      <c r="F13" s="47"/>
      <c r="G13" s="41"/>
      <c r="H13" s="42"/>
      <c r="I13" s="20"/>
      <c r="J13" s="20"/>
    </row>
    <row r="14" spans="1:10" ht="36.75" customHeight="1" x14ac:dyDescent="0.35">
      <c r="A14" s="21" t="s">
        <v>42</v>
      </c>
      <c r="B14" s="53" t="s">
        <v>100</v>
      </c>
      <c r="C14" s="53"/>
      <c r="D14" s="53"/>
      <c r="E14" s="53"/>
      <c r="F14" s="53"/>
      <c r="G14" s="41">
        <v>30</v>
      </c>
      <c r="H14" s="42">
        <f>G14/$G$15</f>
        <v>0.20979020979020979</v>
      </c>
      <c r="I14" s="20"/>
      <c r="J14" s="20"/>
    </row>
    <row r="15" spans="1:10" ht="18.5" x14ac:dyDescent="0.45">
      <c r="E15" s="22" t="s">
        <v>43</v>
      </c>
      <c r="F15" s="22"/>
      <c r="G15" s="23">
        <f>SUM(G3:G14)</f>
        <v>143</v>
      </c>
      <c r="H15" s="24">
        <f>G15/$G$15</f>
        <v>1</v>
      </c>
      <c r="I15" s="25">
        <f>SUM(I5:I14)/G15</f>
        <v>0</v>
      </c>
    </row>
  </sheetData>
  <mergeCells count="1">
    <mergeCell ref="B14:F1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68"/>
  <sheetViews>
    <sheetView zoomScale="115" zoomScaleNormal="115" zoomScalePageLayoutView="115" workbookViewId="0">
      <pane ySplit="1" topLeftCell="A236" activePane="bottomLeft" state="frozen"/>
      <selection pane="bottomLeft" activeCell="C246" sqref="C246"/>
    </sheetView>
  </sheetViews>
  <sheetFormatPr defaultColWidth="11" defaultRowHeight="15.5" x14ac:dyDescent="0.35"/>
  <cols>
    <col min="1" max="1" width="8.75" bestFit="1" customWidth="1"/>
    <col min="2" max="2" width="8.25" bestFit="1" customWidth="1"/>
    <col min="3" max="3" width="10" bestFit="1" customWidth="1"/>
    <col min="4" max="4" width="6.75" bestFit="1" customWidth="1"/>
    <col min="5" max="5" width="22.83203125" bestFit="1" customWidth="1"/>
    <col min="6" max="8" width="21.83203125" bestFit="1" customWidth="1"/>
    <col min="9" max="9" width="11.08203125" customWidth="1"/>
    <col min="10" max="12" width="10" style="7" bestFit="1" customWidth="1"/>
    <col min="13" max="13" width="10.25" customWidth="1"/>
    <col min="14" max="14" width="12.75" style="16" bestFit="1" customWidth="1"/>
    <col min="15" max="15" width="13.5" style="16" customWidth="1"/>
    <col min="16" max="16" width="13.08203125" style="16" customWidth="1"/>
    <col min="17" max="17" width="9.58203125" bestFit="1" customWidth="1"/>
    <col min="18" max="18" width="15.5" bestFit="1" customWidth="1"/>
    <col min="19" max="19" width="15.58203125" bestFit="1" customWidth="1"/>
    <col min="20" max="20" width="12" style="16" customWidth="1"/>
    <col min="21" max="22" width="11" style="16"/>
  </cols>
  <sheetData>
    <row r="1" spans="1:23" ht="62" x14ac:dyDescent="0.35">
      <c r="A1" s="1" t="s">
        <v>8</v>
      </c>
      <c r="B1" s="1" t="s">
        <v>3</v>
      </c>
      <c r="C1" s="2" t="s">
        <v>10</v>
      </c>
      <c r="D1" s="2" t="s">
        <v>4</v>
      </c>
      <c r="E1" s="2" t="s">
        <v>84</v>
      </c>
      <c r="F1" s="2" t="s">
        <v>85</v>
      </c>
      <c r="G1" s="2" t="s">
        <v>86</v>
      </c>
      <c r="H1" s="2" t="s">
        <v>87</v>
      </c>
      <c r="I1" s="50" t="s">
        <v>88</v>
      </c>
      <c r="J1" s="5" t="s">
        <v>89</v>
      </c>
      <c r="K1" s="5" t="s">
        <v>90</v>
      </c>
      <c r="L1" s="5" t="s">
        <v>91</v>
      </c>
      <c r="M1" s="50" t="s">
        <v>65</v>
      </c>
      <c r="N1" s="2" t="s">
        <v>92</v>
      </c>
      <c r="O1" s="2" t="s">
        <v>93</v>
      </c>
      <c r="P1" s="2" t="s">
        <v>94</v>
      </c>
      <c r="Q1" s="50" t="s">
        <v>66</v>
      </c>
      <c r="R1" s="50" t="s">
        <v>68</v>
      </c>
      <c r="S1" s="50" t="s">
        <v>72</v>
      </c>
      <c r="T1" s="51" t="s">
        <v>77</v>
      </c>
      <c r="U1" s="51" t="s">
        <v>78</v>
      </c>
      <c r="V1" s="51" t="s">
        <v>95</v>
      </c>
      <c r="W1" s="51"/>
    </row>
    <row r="2" spans="1:23" x14ac:dyDescent="0.35">
      <c r="A2" s="3">
        <v>1</v>
      </c>
      <c r="B2" s="4">
        <v>37803</v>
      </c>
      <c r="C2" s="4"/>
      <c r="D2" s="48" t="s">
        <v>52</v>
      </c>
      <c r="E2" s="48" t="s">
        <v>54</v>
      </c>
      <c r="F2" s="48" t="s">
        <v>6</v>
      </c>
      <c r="G2" s="48" t="s">
        <v>6</v>
      </c>
      <c r="H2" s="48" t="s">
        <v>6</v>
      </c>
      <c r="I2" s="48">
        <v>2341</v>
      </c>
      <c r="J2" s="12">
        <f>I2*12</f>
        <v>28092</v>
      </c>
      <c r="K2" s="12">
        <f>J2*1.05</f>
        <v>29496.600000000002</v>
      </c>
      <c r="L2" s="12">
        <f>K2*1.13</f>
        <v>33331.157999999996</v>
      </c>
      <c r="M2" s="48">
        <v>1</v>
      </c>
      <c r="N2" s="17">
        <v>1</v>
      </c>
      <c r="O2" s="17">
        <v>2</v>
      </c>
      <c r="P2" s="17">
        <v>3</v>
      </c>
      <c r="Q2" s="48" t="s">
        <v>67</v>
      </c>
      <c r="R2" s="48" t="s">
        <v>69</v>
      </c>
      <c r="S2" s="48" t="s">
        <v>73</v>
      </c>
      <c r="T2" s="16">
        <v>4</v>
      </c>
      <c r="U2" s="16">
        <v>1</v>
      </c>
      <c r="V2" s="16">
        <v>6</v>
      </c>
    </row>
    <row r="3" spans="1:23" x14ac:dyDescent="0.35">
      <c r="A3" s="3">
        <v>2</v>
      </c>
      <c r="B3" s="4">
        <v>42917</v>
      </c>
      <c r="C3" s="4">
        <v>42979</v>
      </c>
      <c r="D3" s="48" t="s">
        <v>53</v>
      </c>
      <c r="E3" s="48" t="s">
        <v>55</v>
      </c>
      <c r="F3" s="48" t="s">
        <v>6</v>
      </c>
      <c r="G3" s="48" t="s">
        <v>6</v>
      </c>
      <c r="H3" s="48" t="s">
        <v>6</v>
      </c>
      <c r="I3" s="48">
        <v>6288</v>
      </c>
      <c r="J3" s="12">
        <f t="shared" ref="J3:J66" si="0">I3*12</f>
        <v>75456</v>
      </c>
      <c r="K3" s="12">
        <f>J3*1.05</f>
        <v>79228.800000000003</v>
      </c>
      <c r="L3" s="12">
        <f t="shared" ref="L3:L66" si="1">K3*1.13</f>
        <v>89528.543999999994</v>
      </c>
      <c r="M3" s="48">
        <v>2</v>
      </c>
      <c r="N3" s="17">
        <v>4</v>
      </c>
      <c r="O3" s="17">
        <v>5</v>
      </c>
      <c r="P3" s="17">
        <v>6</v>
      </c>
      <c r="Q3" s="48" t="s">
        <v>67</v>
      </c>
      <c r="R3" s="48" t="s">
        <v>70</v>
      </c>
      <c r="S3" s="48" t="s">
        <v>73</v>
      </c>
      <c r="T3" s="16">
        <v>1</v>
      </c>
      <c r="U3" s="16">
        <v>1</v>
      </c>
      <c r="V3" s="16">
        <v>3</v>
      </c>
    </row>
    <row r="4" spans="1:23" x14ac:dyDescent="0.35">
      <c r="A4" s="3">
        <v>3</v>
      </c>
      <c r="B4" s="4">
        <v>36800</v>
      </c>
      <c r="C4" s="4">
        <v>37196</v>
      </c>
      <c r="D4" s="48" t="s">
        <v>53</v>
      </c>
      <c r="E4" s="48" t="s">
        <v>54</v>
      </c>
      <c r="F4" s="48" t="s">
        <v>6</v>
      </c>
      <c r="G4" s="48" t="s">
        <v>6</v>
      </c>
      <c r="H4" s="48" t="s">
        <v>6</v>
      </c>
      <c r="I4" s="48">
        <v>2741</v>
      </c>
      <c r="J4" s="12">
        <f t="shared" si="0"/>
        <v>32892</v>
      </c>
      <c r="K4" s="12">
        <f>J4*1.05</f>
        <v>34536.6</v>
      </c>
      <c r="L4" s="12">
        <f t="shared" si="1"/>
        <v>39026.357999999993</v>
      </c>
      <c r="M4" s="48">
        <v>1</v>
      </c>
      <c r="N4" s="17">
        <v>7</v>
      </c>
      <c r="O4" s="17">
        <v>8</v>
      </c>
      <c r="P4" s="17">
        <v>9</v>
      </c>
      <c r="Q4" s="48" t="s">
        <v>67</v>
      </c>
      <c r="R4" s="48" t="s">
        <v>69</v>
      </c>
      <c r="S4" s="48" t="s">
        <v>73</v>
      </c>
      <c r="T4" s="16">
        <v>3</v>
      </c>
      <c r="U4" s="16">
        <v>3</v>
      </c>
      <c r="V4" s="16">
        <v>4</v>
      </c>
    </row>
    <row r="5" spans="1:23" x14ac:dyDescent="0.35">
      <c r="A5" s="3">
        <v>4</v>
      </c>
      <c r="B5" s="4">
        <v>41852</v>
      </c>
      <c r="C5" s="4"/>
      <c r="D5" s="48" t="s">
        <v>52</v>
      </c>
      <c r="E5" s="48" t="s">
        <v>56</v>
      </c>
      <c r="F5" s="48" t="s">
        <v>6</v>
      </c>
      <c r="G5" s="48" t="s">
        <v>6</v>
      </c>
      <c r="H5" s="48" t="s">
        <v>6</v>
      </c>
      <c r="I5" s="48">
        <v>5410</v>
      </c>
      <c r="J5" s="12">
        <f t="shared" si="0"/>
        <v>64920</v>
      </c>
      <c r="K5" s="12">
        <f>J5*1.05</f>
        <v>68166</v>
      </c>
      <c r="L5" s="12">
        <f t="shared" si="1"/>
        <v>77027.579999999987</v>
      </c>
      <c r="M5" s="48">
        <v>6</v>
      </c>
      <c r="N5" s="17">
        <v>10</v>
      </c>
      <c r="O5" s="17">
        <v>1</v>
      </c>
      <c r="P5" s="17">
        <v>2</v>
      </c>
      <c r="Q5" s="48" t="s">
        <v>2</v>
      </c>
      <c r="R5" s="48" t="s">
        <v>69</v>
      </c>
      <c r="S5" s="48" t="s">
        <v>73</v>
      </c>
      <c r="T5" s="16">
        <v>4</v>
      </c>
      <c r="U5" s="16">
        <v>1</v>
      </c>
      <c r="V5" s="16">
        <v>3</v>
      </c>
    </row>
    <row r="6" spans="1:23" x14ac:dyDescent="0.35">
      <c r="A6" s="3">
        <v>5</v>
      </c>
      <c r="B6" s="4">
        <v>38534</v>
      </c>
      <c r="C6" s="4"/>
      <c r="D6" s="48" t="s">
        <v>53</v>
      </c>
      <c r="E6" s="48" t="s">
        <v>57</v>
      </c>
      <c r="F6" s="48" t="s">
        <v>57</v>
      </c>
      <c r="G6" s="48" t="s">
        <v>7</v>
      </c>
      <c r="H6" s="48" t="s">
        <v>7</v>
      </c>
      <c r="I6" s="48">
        <v>2741</v>
      </c>
      <c r="J6" s="12">
        <f t="shared" si="0"/>
        <v>32892</v>
      </c>
      <c r="K6" s="12">
        <f>J6*1.05</f>
        <v>34536.6</v>
      </c>
      <c r="L6" s="12">
        <f t="shared" si="1"/>
        <v>39026.357999999993</v>
      </c>
      <c r="M6" s="48">
        <v>0</v>
      </c>
      <c r="N6" s="17">
        <v>5</v>
      </c>
      <c r="O6" s="17">
        <v>6</v>
      </c>
      <c r="P6" s="17">
        <v>8</v>
      </c>
      <c r="Q6" s="48" t="s">
        <v>2</v>
      </c>
      <c r="R6" s="48" t="s">
        <v>70</v>
      </c>
      <c r="S6" s="48" t="s">
        <v>73</v>
      </c>
      <c r="T6" s="16">
        <v>2</v>
      </c>
      <c r="U6" s="16">
        <v>3</v>
      </c>
      <c r="V6" s="16">
        <v>2</v>
      </c>
    </row>
    <row r="7" spans="1:23" x14ac:dyDescent="0.35">
      <c r="A7" s="3">
        <v>6</v>
      </c>
      <c r="B7" s="4">
        <v>38139</v>
      </c>
      <c r="C7" s="4"/>
      <c r="D7" s="48" t="s">
        <v>53</v>
      </c>
      <c r="E7" s="48" t="s">
        <v>56</v>
      </c>
      <c r="F7" s="48" t="s">
        <v>7</v>
      </c>
      <c r="G7" s="48" t="s">
        <v>7</v>
      </c>
      <c r="H7" s="48" t="s">
        <v>7</v>
      </c>
      <c r="I7" s="48">
        <v>2886</v>
      </c>
      <c r="J7" s="12">
        <f t="shared" si="0"/>
        <v>34632</v>
      </c>
      <c r="K7" s="12">
        <f>J7*1.05</f>
        <v>36363.599999999999</v>
      </c>
      <c r="L7" s="12">
        <f t="shared" si="1"/>
        <v>41090.867999999995</v>
      </c>
      <c r="M7" s="48">
        <v>1</v>
      </c>
      <c r="N7" s="17">
        <v>7</v>
      </c>
      <c r="O7" s="17">
        <v>7</v>
      </c>
      <c r="P7" s="17">
        <v>7</v>
      </c>
      <c r="Q7" s="48" t="s">
        <v>67</v>
      </c>
      <c r="R7" s="48" t="s">
        <v>69</v>
      </c>
      <c r="S7" s="48" t="s">
        <v>73</v>
      </c>
      <c r="T7" s="16">
        <v>1</v>
      </c>
      <c r="U7" s="16">
        <v>4</v>
      </c>
      <c r="V7" s="16">
        <v>3</v>
      </c>
    </row>
    <row r="8" spans="1:23" x14ac:dyDescent="0.35">
      <c r="A8" s="3">
        <v>7</v>
      </c>
      <c r="B8" s="4">
        <v>37196</v>
      </c>
      <c r="C8" s="4">
        <v>38869</v>
      </c>
      <c r="D8" s="48" t="s">
        <v>52</v>
      </c>
      <c r="E8" s="48" t="s">
        <v>58</v>
      </c>
      <c r="F8" s="48" t="s">
        <v>7</v>
      </c>
      <c r="G8" s="48" t="s">
        <v>7</v>
      </c>
      <c r="H8" s="48" t="s">
        <v>7</v>
      </c>
      <c r="I8" s="48">
        <v>10502</v>
      </c>
      <c r="J8" s="12">
        <f t="shared" si="0"/>
        <v>126024</v>
      </c>
      <c r="K8" s="12">
        <f>J8*1.05</f>
        <v>132325.20000000001</v>
      </c>
      <c r="L8" s="12">
        <f t="shared" si="1"/>
        <v>149527.476</v>
      </c>
      <c r="M8" s="48">
        <v>7</v>
      </c>
      <c r="N8" s="17">
        <v>7</v>
      </c>
      <c r="O8" s="17">
        <v>7</v>
      </c>
      <c r="P8" s="17">
        <v>7</v>
      </c>
      <c r="Q8" s="48" t="s">
        <v>67</v>
      </c>
      <c r="R8" s="48" t="s">
        <v>70</v>
      </c>
      <c r="S8" s="48" t="s">
        <v>73</v>
      </c>
      <c r="T8" s="16">
        <v>4</v>
      </c>
      <c r="U8" s="16">
        <v>3</v>
      </c>
      <c r="V8" s="16">
        <v>2</v>
      </c>
    </row>
    <row r="9" spans="1:23" x14ac:dyDescent="0.35">
      <c r="A9" s="3">
        <v>8</v>
      </c>
      <c r="B9" s="4">
        <v>43617</v>
      </c>
      <c r="C9" s="4">
        <v>44287</v>
      </c>
      <c r="D9" s="48" t="s">
        <v>53</v>
      </c>
      <c r="E9" s="48" t="s">
        <v>54</v>
      </c>
      <c r="F9" s="48" t="s">
        <v>7</v>
      </c>
      <c r="G9" s="48" t="s">
        <v>7</v>
      </c>
      <c r="H9" s="48" t="s">
        <v>7</v>
      </c>
      <c r="I9" s="48">
        <v>2074</v>
      </c>
      <c r="J9" s="12">
        <f t="shared" si="0"/>
        <v>24888</v>
      </c>
      <c r="K9" s="12">
        <f>J9*1.05</f>
        <v>26132.400000000001</v>
      </c>
      <c r="L9" s="12">
        <f t="shared" si="1"/>
        <v>29529.611999999997</v>
      </c>
      <c r="M9" s="48">
        <v>1</v>
      </c>
      <c r="N9" s="17">
        <v>8</v>
      </c>
      <c r="O9" s="17">
        <v>8</v>
      </c>
      <c r="P9" s="17">
        <v>7</v>
      </c>
      <c r="Q9" s="48" t="s">
        <v>2</v>
      </c>
      <c r="R9" s="48" t="s">
        <v>69</v>
      </c>
      <c r="S9" s="48" t="s">
        <v>73</v>
      </c>
      <c r="T9" s="16">
        <v>1</v>
      </c>
      <c r="U9" s="16">
        <v>1</v>
      </c>
      <c r="V9" s="16">
        <v>2</v>
      </c>
    </row>
    <row r="10" spans="1:23" x14ac:dyDescent="0.35">
      <c r="A10" s="3">
        <v>9</v>
      </c>
      <c r="B10" s="4">
        <v>37865</v>
      </c>
      <c r="C10" s="4"/>
      <c r="D10" s="48" t="s">
        <v>53</v>
      </c>
      <c r="E10" s="48" t="s">
        <v>9</v>
      </c>
      <c r="F10" s="48" t="s">
        <v>7</v>
      </c>
      <c r="G10" s="48" t="s">
        <v>7</v>
      </c>
      <c r="H10" s="48" t="s">
        <v>7</v>
      </c>
      <c r="I10" s="48">
        <v>16823</v>
      </c>
      <c r="J10" s="12">
        <f t="shared" si="0"/>
        <v>201876</v>
      </c>
      <c r="K10" s="12">
        <f>J10*1.05</f>
        <v>211969.80000000002</v>
      </c>
      <c r="L10" s="12">
        <f t="shared" si="1"/>
        <v>239525.87400000001</v>
      </c>
      <c r="M10" s="48">
        <v>2</v>
      </c>
      <c r="N10" s="17">
        <v>5</v>
      </c>
      <c r="O10" s="17">
        <v>7</v>
      </c>
      <c r="P10" s="17">
        <v>7</v>
      </c>
      <c r="Q10" s="48" t="s">
        <v>67</v>
      </c>
      <c r="R10" s="48" t="s">
        <v>69</v>
      </c>
      <c r="S10" s="48" t="s">
        <v>73</v>
      </c>
      <c r="T10" s="16">
        <v>1</v>
      </c>
      <c r="U10" s="16">
        <v>1</v>
      </c>
      <c r="V10" s="16">
        <v>3</v>
      </c>
    </row>
    <row r="11" spans="1:23" x14ac:dyDescent="0.35">
      <c r="A11" s="3">
        <v>10</v>
      </c>
      <c r="B11" s="4">
        <v>43556</v>
      </c>
      <c r="C11" s="4">
        <v>43862</v>
      </c>
      <c r="D11" s="48" t="s">
        <v>53</v>
      </c>
      <c r="E11" s="48" t="s">
        <v>59</v>
      </c>
      <c r="F11" s="48" t="s">
        <v>7</v>
      </c>
      <c r="G11" s="48" t="s">
        <v>7</v>
      </c>
      <c r="H11" s="48" t="s">
        <v>7</v>
      </c>
      <c r="I11" s="48">
        <v>10854</v>
      </c>
      <c r="J11" s="12">
        <f t="shared" si="0"/>
        <v>130248</v>
      </c>
      <c r="K11" s="12">
        <f>J11*1.05</f>
        <v>136760.4</v>
      </c>
      <c r="L11" s="12">
        <f t="shared" si="1"/>
        <v>154539.25199999998</v>
      </c>
      <c r="M11" s="48">
        <v>4</v>
      </c>
      <c r="N11" s="17">
        <v>7</v>
      </c>
      <c r="O11" s="17">
        <v>7</v>
      </c>
      <c r="P11" s="17">
        <v>7</v>
      </c>
      <c r="Q11" s="48" t="s">
        <v>2</v>
      </c>
      <c r="R11" s="48" t="s">
        <v>69</v>
      </c>
      <c r="S11" s="48" t="s">
        <v>62</v>
      </c>
      <c r="T11" s="16">
        <v>4</v>
      </c>
      <c r="U11" s="16">
        <v>1</v>
      </c>
      <c r="V11" s="16">
        <v>3</v>
      </c>
    </row>
    <row r="12" spans="1:23" x14ac:dyDescent="0.35">
      <c r="A12" s="3">
        <v>11</v>
      </c>
      <c r="B12" s="4">
        <v>38200</v>
      </c>
      <c r="C12" s="4"/>
      <c r="D12" s="48" t="s">
        <v>53</v>
      </c>
      <c r="E12" s="48" t="s">
        <v>57</v>
      </c>
      <c r="F12" s="48" t="s">
        <v>57</v>
      </c>
      <c r="G12" s="48" t="s">
        <v>57</v>
      </c>
      <c r="H12" s="48" t="s">
        <v>57</v>
      </c>
      <c r="I12" s="48">
        <v>5021</v>
      </c>
      <c r="J12" s="12">
        <f t="shared" si="0"/>
        <v>60252</v>
      </c>
      <c r="K12" s="12">
        <f>J12*1.05</f>
        <v>63264.600000000006</v>
      </c>
      <c r="L12" s="12">
        <f t="shared" si="1"/>
        <v>71488.998000000007</v>
      </c>
      <c r="M12" s="48">
        <v>8</v>
      </c>
      <c r="N12" s="17">
        <v>1</v>
      </c>
      <c r="O12" s="17">
        <v>2</v>
      </c>
      <c r="P12" s="17">
        <v>3</v>
      </c>
      <c r="Q12" s="48" t="s">
        <v>2</v>
      </c>
      <c r="R12" s="48" t="s">
        <v>69</v>
      </c>
      <c r="S12" s="48" t="s">
        <v>74</v>
      </c>
      <c r="T12" s="16">
        <v>2</v>
      </c>
      <c r="U12" s="16">
        <v>2</v>
      </c>
      <c r="V12" s="16">
        <v>2</v>
      </c>
    </row>
    <row r="13" spans="1:23" x14ac:dyDescent="0.35">
      <c r="A13" s="3">
        <v>12</v>
      </c>
      <c r="B13" s="4">
        <v>38596</v>
      </c>
      <c r="C13" s="4"/>
      <c r="D13" s="48" t="s">
        <v>52</v>
      </c>
      <c r="E13" s="48" t="s">
        <v>57</v>
      </c>
      <c r="F13" s="48" t="s">
        <v>57</v>
      </c>
      <c r="G13" s="48" t="s">
        <v>57</v>
      </c>
      <c r="H13" s="48" t="s">
        <v>57</v>
      </c>
      <c r="I13" s="48">
        <v>2073</v>
      </c>
      <c r="J13" s="12">
        <f t="shared" si="0"/>
        <v>24876</v>
      </c>
      <c r="K13" s="12">
        <f>J13*1.05</f>
        <v>26119.800000000003</v>
      </c>
      <c r="L13" s="12">
        <f t="shared" si="1"/>
        <v>29515.374</v>
      </c>
      <c r="M13" s="48">
        <v>4</v>
      </c>
      <c r="N13" s="17">
        <v>4</v>
      </c>
      <c r="O13" s="17">
        <v>5</v>
      </c>
      <c r="P13" s="17">
        <v>6</v>
      </c>
      <c r="Q13" s="48" t="s">
        <v>2</v>
      </c>
      <c r="R13" s="48" t="s">
        <v>69</v>
      </c>
      <c r="S13" s="48" t="s">
        <v>57</v>
      </c>
      <c r="T13" s="16">
        <v>3</v>
      </c>
      <c r="U13" s="16">
        <v>1</v>
      </c>
      <c r="V13" s="16">
        <v>3</v>
      </c>
    </row>
    <row r="14" spans="1:23" x14ac:dyDescent="0.35">
      <c r="A14" s="3">
        <v>13</v>
      </c>
      <c r="B14" s="4">
        <v>43101</v>
      </c>
      <c r="C14" s="4">
        <v>44378</v>
      </c>
      <c r="D14" s="48" t="s">
        <v>53</v>
      </c>
      <c r="E14" s="48" t="s">
        <v>57</v>
      </c>
      <c r="F14" s="48" t="s">
        <v>57</v>
      </c>
      <c r="G14" s="48" t="s">
        <v>57</v>
      </c>
      <c r="H14" s="48" t="s">
        <v>57</v>
      </c>
      <c r="I14" s="48">
        <v>2696</v>
      </c>
      <c r="J14" s="12">
        <f t="shared" si="0"/>
        <v>32352</v>
      </c>
      <c r="K14" s="12">
        <f>J14*1.05</f>
        <v>33969.599999999999</v>
      </c>
      <c r="L14" s="12">
        <f t="shared" si="1"/>
        <v>38385.647999999994</v>
      </c>
      <c r="M14" s="48">
        <v>0</v>
      </c>
      <c r="N14" s="17">
        <v>7</v>
      </c>
      <c r="O14" s="17">
        <v>8</v>
      </c>
      <c r="P14" s="17">
        <v>9</v>
      </c>
      <c r="Q14" s="48" t="s">
        <v>2</v>
      </c>
      <c r="R14" s="48" t="s">
        <v>69</v>
      </c>
      <c r="S14" s="48" t="s">
        <v>75</v>
      </c>
      <c r="T14" s="16">
        <v>3</v>
      </c>
      <c r="U14" s="16">
        <v>3</v>
      </c>
      <c r="V14" s="16">
        <v>5</v>
      </c>
    </row>
    <row r="15" spans="1:23" x14ac:dyDescent="0.35">
      <c r="A15" s="3">
        <v>14</v>
      </c>
      <c r="B15" s="4">
        <v>38139</v>
      </c>
      <c r="C15" s="4"/>
      <c r="D15" s="48" t="s">
        <v>53</v>
      </c>
      <c r="E15" s="48" t="s">
        <v>57</v>
      </c>
      <c r="F15" s="48" t="s">
        <v>6</v>
      </c>
      <c r="G15" s="48" t="s">
        <v>6</v>
      </c>
      <c r="H15" s="48" t="s">
        <v>57</v>
      </c>
      <c r="I15" s="48">
        <v>9950</v>
      </c>
      <c r="J15" s="12">
        <f t="shared" si="0"/>
        <v>119400</v>
      </c>
      <c r="K15" s="12">
        <f>J15*1.05</f>
        <v>125370</v>
      </c>
      <c r="L15" s="12">
        <f t="shared" si="1"/>
        <v>141668.09999999998</v>
      </c>
      <c r="M15" s="48">
        <v>9</v>
      </c>
      <c r="N15" s="17">
        <v>10</v>
      </c>
      <c r="O15" s="17">
        <v>1</v>
      </c>
      <c r="P15" s="17">
        <v>2</v>
      </c>
      <c r="Q15" s="48" t="s">
        <v>2</v>
      </c>
      <c r="R15" s="48" t="s">
        <v>70</v>
      </c>
      <c r="S15" s="48" t="s">
        <v>57</v>
      </c>
      <c r="T15" s="16">
        <v>2</v>
      </c>
      <c r="U15" s="16">
        <v>1</v>
      </c>
      <c r="V15" s="16">
        <v>2</v>
      </c>
    </row>
    <row r="16" spans="1:23" x14ac:dyDescent="0.35">
      <c r="A16" s="3">
        <v>15</v>
      </c>
      <c r="B16" s="4">
        <v>40513</v>
      </c>
      <c r="C16" s="4"/>
      <c r="D16" s="48" t="s">
        <v>53</v>
      </c>
      <c r="E16" s="48" t="s">
        <v>9</v>
      </c>
      <c r="F16" s="48" t="s">
        <v>57</v>
      </c>
      <c r="G16" s="48" t="s">
        <v>57</v>
      </c>
      <c r="H16" s="48" t="s">
        <v>57</v>
      </c>
      <c r="I16" s="48">
        <v>19141</v>
      </c>
      <c r="J16" s="12">
        <f t="shared" si="0"/>
        <v>229692</v>
      </c>
      <c r="K16" s="12">
        <f>J16*1.05</f>
        <v>241176.6</v>
      </c>
      <c r="L16" s="12">
        <f t="shared" si="1"/>
        <v>272529.55799999996</v>
      </c>
      <c r="M16" s="48">
        <v>3</v>
      </c>
      <c r="N16" s="17">
        <v>5</v>
      </c>
      <c r="O16" s="17">
        <v>6</v>
      </c>
      <c r="P16" s="17">
        <v>8</v>
      </c>
      <c r="Q16" s="48" t="s">
        <v>67</v>
      </c>
      <c r="R16" s="48" t="s">
        <v>69</v>
      </c>
      <c r="S16" s="48" t="s">
        <v>57</v>
      </c>
      <c r="T16" s="16">
        <v>2</v>
      </c>
      <c r="U16" s="16">
        <v>4</v>
      </c>
      <c r="V16" s="16">
        <v>2</v>
      </c>
    </row>
    <row r="17" spans="1:22" x14ac:dyDescent="0.35">
      <c r="A17" s="3">
        <v>16</v>
      </c>
      <c r="B17" s="4">
        <v>42979</v>
      </c>
      <c r="C17" s="4"/>
      <c r="D17" s="48" t="s">
        <v>52</v>
      </c>
      <c r="E17" s="48" t="s">
        <v>57</v>
      </c>
      <c r="F17" s="48" t="s">
        <v>57</v>
      </c>
      <c r="G17" s="48" t="s">
        <v>57</v>
      </c>
      <c r="H17" s="48" t="s">
        <v>57</v>
      </c>
      <c r="I17" s="48">
        <v>4936</v>
      </c>
      <c r="J17" s="12">
        <f t="shared" si="0"/>
        <v>59232</v>
      </c>
      <c r="K17" s="12">
        <f>J17*1.05</f>
        <v>62193.600000000006</v>
      </c>
      <c r="L17" s="12">
        <f t="shared" si="1"/>
        <v>70278.767999999996</v>
      </c>
      <c r="M17" s="48">
        <v>1</v>
      </c>
      <c r="N17" s="17">
        <v>7</v>
      </c>
      <c r="O17" s="17">
        <v>7</v>
      </c>
      <c r="P17" s="17">
        <v>7</v>
      </c>
      <c r="Q17" s="48" t="s">
        <v>67</v>
      </c>
      <c r="R17" s="48" t="s">
        <v>69</v>
      </c>
      <c r="S17" s="48" t="s">
        <v>74</v>
      </c>
      <c r="T17" s="16">
        <v>2</v>
      </c>
      <c r="U17" s="16">
        <v>4</v>
      </c>
      <c r="V17" s="16">
        <v>6</v>
      </c>
    </row>
    <row r="18" spans="1:22" x14ac:dyDescent="0.35">
      <c r="A18" s="3">
        <v>17</v>
      </c>
      <c r="B18" s="4">
        <v>36861</v>
      </c>
      <c r="C18" s="4"/>
      <c r="D18" s="48" t="s">
        <v>53</v>
      </c>
      <c r="E18" s="48" t="s">
        <v>57</v>
      </c>
      <c r="F18" s="48" t="s">
        <v>57</v>
      </c>
      <c r="G18" s="48" t="s">
        <v>57</v>
      </c>
      <c r="H18" s="48" t="s">
        <v>57</v>
      </c>
      <c r="I18" s="48">
        <v>2277</v>
      </c>
      <c r="J18" s="12">
        <f t="shared" si="0"/>
        <v>27324</v>
      </c>
      <c r="K18" s="12">
        <f>J18*1.05</f>
        <v>28690.2</v>
      </c>
      <c r="L18" s="12">
        <f t="shared" si="1"/>
        <v>32419.925999999999</v>
      </c>
      <c r="M18" s="48">
        <v>3</v>
      </c>
      <c r="N18" s="17">
        <v>7</v>
      </c>
      <c r="O18" s="17">
        <v>7</v>
      </c>
      <c r="P18" s="17">
        <v>7</v>
      </c>
      <c r="Q18" s="48" t="s">
        <v>2</v>
      </c>
      <c r="R18" s="48" t="s">
        <v>69</v>
      </c>
      <c r="S18" s="48" t="s">
        <v>57</v>
      </c>
      <c r="T18" s="16">
        <v>4</v>
      </c>
      <c r="U18" s="16">
        <v>2</v>
      </c>
      <c r="V18" s="16">
        <v>4</v>
      </c>
    </row>
    <row r="19" spans="1:22" x14ac:dyDescent="0.35">
      <c r="A19" s="3">
        <v>18</v>
      </c>
      <c r="B19" s="4">
        <v>39203</v>
      </c>
      <c r="C19" s="4"/>
      <c r="D19" s="48" t="s">
        <v>53</v>
      </c>
      <c r="E19" s="48" t="s">
        <v>9</v>
      </c>
      <c r="F19" s="48" t="s">
        <v>57</v>
      </c>
      <c r="G19" s="48" t="s">
        <v>57</v>
      </c>
      <c r="H19" s="48" t="s">
        <v>57</v>
      </c>
      <c r="I19" s="48">
        <v>14026</v>
      </c>
      <c r="J19" s="12">
        <f t="shared" si="0"/>
        <v>168312</v>
      </c>
      <c r="K19" s="12">
        <f>J19*1.05</f>
        <v>176727.6</v>
      </c>
      <c r="L19" s="12">
        <f t="shared" si="1"/>
        <v>199702.18799999999</v>
      </c>
      <c r="M19" s="48">
        <v>1</v>
      </c>
      <c r="N19" s="17">
        <v>8</v>
      </c>
      <c r="O19" s="17">
        <v>8</v>
      </c>
      <c r="P19" s="17">
        <v>7</v>
      </c>
      <c r="Q19" s="48" t="s">
        <v>2</v>
      </c>
      <c r="R19" s="48" t="s">
        <v>69</v>
      </c>
      <c r="S19" s="48" t="s">
        <v>73</v>
      </c>
      <c r="T19" s="16">
        <v>3</v>
      </c>
      <c r="U19" s="16">
        <v>2</v>
      </c>
      <c r="V19" s="16">
        <v>2</v>
      </c>
    </row>
    <row r="20" spans="1:22" x14ac:dyDescent="0.35">
      <c r="A20" s="3">
        <v>19</v>
      </c>
      <c r="B20" s="4">
        <v>42401</v>
      </c>
      <c r="C20" s="4"/>
      <c r="D20" s="48" t="s">
        <v>52</v>
      </c>
      <c r="E20" s="48" t="s">
        <v>57</v>
      </c>
      <c r="F20" s="48" t="s">
        <v>57</v>
      </c>
      <c r="G20" s="48" t="s">
        <v>57</v>
      </c>
      <c r="H20" s="48" t="s">
        <v>57</v>
      </c>
      <c r="I20" s="48">
        <v>2064</v>
      </c>
      <c r="J20" s="12">
        <f t="shared" si="0"/>
        <v>24768</v>
      </c>
      <c r="K20" s="12">
        <f>J20*1.05</f>
        <v>26006.400000000001</v>
      </c>
      <c r="L20" s="12">
        <f t="shared" si="1"/>
        <v>29387.232</v>
      </c>
      <c r="M20" s="48">
        <v>0</v>
      </c>
      <c r="N20" s="17">
        <v>5</v>
      </c>
      <c r="O20" s="17">
        <v>7</v>
      </c>
      <c r="P20" s="17">
        <v>7</v>
      </c>
      <c r="Q20" s="48" t="s">
        <v>67</v>
      </c>
      <c r="R20" s="48" t="s">
        <v>69</v>
      </c>
      <c r="S20" s="48" t="s">
        <v>73</v>
      </c>
      <c r="T20" s="16">
        <v>3</v>
      </c>
      <c r="U20" s="16">
        <v>3</v>
      </c>
      <c r="V20" s="16">
        <v>3</v>
      </c>
    </row>
    <row r="21" spans="1:22" x14ac:dyDescent="0.35">
      <c r="A21" s="3">
        <v>20</v>
      </c>
      <c r="B21" s="4">
        <v>44228</v>
      </c>
      <c r="C21" s="4"/>
      <c r="D21" s="48" t="s">
        <v>53</v>
      </c>
      <c r="E21" s="48" t="s">
        <v>57</v>
      </c>
      <c r="F21" s="48" t="s">
        <v>57</v>
      </c>
      <c r="G21" s="48" t="s">
        <v>57</v>
      </c>
      <c r="H21" s="48" t="s">
        <v>57</v>
      </c>
      <c r="I21" s="48">
        <v>3195</v>
      </c>
      <c r="J21" s="12">
        <f t="shared" si="0"/>
        <v>38340</v>
      </c>
      <c r="K21" s="12">
        <f>J21*1.05</f>
        <v>40257</v>
      </c>
      <c r="L21" s="12">
        <f t="shared" si="1"/>
        <v>45490.409999999996</v>
      </c>
      <c r="M21" s="48">
        <v>4</v>
      </c>
      <c r="N21" s="17">
        <v>7</v>
      </c>
      <c r="O21" s="17">
        <v>7</v>
      </c>
      <c r="P21" s="17">
        <v>7</v>
      </c>
      <c r="Q21" s="48" t="s">
        <v>2</v>
      </c>
      <c r="R21" s="48" t="s">
        <v>69</v>
      </c>
      <c r="S21" s="48" t="s">
        <v>73</v>
      </c>
      <c r="T21" s="16">
        <v>3</v>
      </c>
      <c r="U21" s="16">
        <v>4</v>
      </c>
      <c r="V21" s="16">
        <v>2</v>
      </c>
    </row>
    <row r="22" spans="1:22" x14ac:dyDescent="0.35">
      <c r="A22" s="3">
        <v>21</v>
      </c>
      <c r="B22" s="4">
        <v>40330</v>
      </c>
      <c r="C22" s="4"/>
      <c r="D22" s="48" t="s">
        <v>52</v>
      </c>
      <c r="E22" s="48" t="s">
        <v>57</v>
      </c>
      <c r="F22" s="48" t="s">
        <v>6</v>
      </c>
      <c r="G22" s="48" t="s">
        <v>57</v>
      </c>
      <c r="H22" s="48" t="s">
        <v>57</v>
      </c>
      <c r="I22" s="48">
        <v>2180</v>
      </c>
      <c r="J22" s="12">
        <f t="shared" si="0"/>
        <v>26160</v>
      </c>
      <c r="K22" s="12">
        <f>J22*1.05</f>
        <v>27468</v>
      </c>
      <c r="L22" s="12">
        <f t="shared" si="1"/>
        <v>31038.839999999997</v>
      </c>
      <c r="M22" s="48">
        <v>6</v>
      </c>
      <c r="N22" s="17">
        <v>7</v>
      </c>
      <c r="O22" s="17">
        <v>7</v>
      </c>
      <c r="P22" s="17">
        <v>7</v>
      </c>
      <c r="Q22" s="48" t="s">
        <v>67</v>
      </c>
      <c r="R22" s="48" t="s">
        <v>70</v>
      </c>
      <c r="S22" s="48" t="s">
        <v>57</v>
      </c>
      <c r="T22" s="16">
        <v>3</v>
      </c>
      <c r="U22" s="16">
        <v>4</v>
      </c>
      <c r="V22" s="16">
        <v>0</v>
      </c>
    </row>
    <row r="23" spans="1:22" x14ac:dyDescent="0.35">
      <c r="A23" s="3">
        <v>22</v>
      </c>
      <c r="B23" s="4">
        <v>42309</v>
      </c>
      <c r="C23" s="4"/>
      <c r="D23" s="48" t="s">
        <v>53</v>
      </c>
      <c r="E23" s="48" t="s">
        <v>57</v>
      </c>
      <c r="F23" s="48" t="s">
        <v>57</v>
      </c>
      <c r="G23" s="48" t="s">
        <v>57</v>
      </c>
      <c r="H23" s="48" t="s">
        <v>57</v>
      </c>
      <c r="I23" s="48">
        <v>4071</v>
      </c>
      <c r="J23" s="12">
        <f t="shared" si="0"/>
        <v>48852</v>
      </c>
      <c r="K23" s="12">
        <f>J23*1.05</f>
        <v>51294.6</v>
      </c>
      <c r="L23" s="12">
        <f t="shared" si="1"/>
        <v>57962.897999999994</v>
      </c>
      <c r="M23" s="48">
        <v>2</v>
      </c>
      <c r="N23" s="17">
        <v>8</v>
      </c>
      <c r="O23" s="17">
        <v>8</v>
      </c>
      <c r="P23" s="17">
        <v>8</v>
      </c>
      <c r="Q23" s="48" t="s">
        <v>67</v>
      </c>
      <c r="R23" s="48" t="s">
        <v>69</v>
      </c>
      <c r="S23" s="48" t="s">
        <v>76</v>
      </c>
      <c r="T23" s="16">
        <v>3</v>
      </c>
      <c r="U23" s="16">
        <v>2</v>
      </c>
      <c r="V23" s="16">
        <v>4</v>
      </c>
    </row>
    <row r="24" spans="1:22" x14ac:dyDescent="0.35">
      <c r="A24" s="3">
        <v>23</v>
      </c>
      <c r="B24" s="4">
        <v>42705</v>
      </c>
      <c r="C24" s="4"/>
      <c r="D24" s="48" t="s">
        <v>52</v>
      </c>
      <c r="E24" s="48" t="s">
        <v>57</v>
      </c>
      <c r="F24" s="48" t="s">
        <v>57</v>
      </c>
      <c r="G24" s="48" t="s">
        <v>57</v>
      </c>
      <c r="H24" s="48" t="s">
        <v>57</v>
      </c>
      <c r="I24" s="48">
        <v>2592</v>
      </c>
      <c r="J24" s="12">
        <f t="shared" si="0"/>
        <v>31104</v>
      </c>
      <c r="K24" s="12">
        <f>J24*1.05</f>
        <v>32659.200000000001</v>
      </c>
      <c r="L24" s="12">
        <f t="shared" si="1"/>
        <v>36904.896000000001</v>
      </c>
      <c r="M24" s="48">
        <v>5</v>
      </c>
      <c r="N24" s="17">
        <v>7</v>
      </c>
      <c r="O24" s="17">
        <v>6</v>
      </c>
      <c r="P24" s="17">
        <v>6</v>
      </c>
      <c r="Q24" s="48" t="s">
        <v>67</v>
      </c>
      <c r="R24" s="48" t="s">
        <v>71</v>
      </c>
      <c r="S24" s="48" t="s">
        <v>57</v>
      </c>
      <c r="T24" s="16">
        <v>1</v>
      </c>
      <c r="U24" s="16">
        <v>2</v>
      </c>
      <c r="V24" s="16">
        <v>3</v>
      </c>
    </row>
    <row r="25" spans="1:22" x14ac:dyDescent="0.35">
      <c r="A25" s="3">
        <v>24</v>
      </c>
      <c r="B25" s="4">
        <v>43586</v>
      </c>
      <c r="C25" s="4"/>
      <c r="D25" s="48" t="s">
        <v>53</v>
      </c>
      <c r="E25" s="48" t="s">
        <v>57</v>
      </c>
      <c r="F25" s="48" t="s">
        <v>57</v>
      </c>
      <c r="G25" s="48" t="s">
        <v>57</v>
      </c>
      <c r="H25" s="48" t="s">
        <v>57</v>
      </c>
      <c r="I25" s="48">
        <v>2706</v>
      </c>
      <c r="J25" s="12">
        <f t="shared" si="0"/>
        <v>32472</v>
      </c>
      <c r="K25" s="12">
        <f>J25*1.05</f>
        <v>34095.599999999999</v>
      </c>
      <c r="L25" s="12">
        <f t="shared" si="1"/>
        <v>38528.027999999991</v>
      </c>
      <c r="M25" s="48">
        <v>1</v>
      </c>
      <c r="N25" s="17">
        <v>1</v>
      </c>
      <c r="O25" s="17">
        <v>2</v>
      </c>
      <c r="P25" s="17">
        <v>3</v>
      </c>
      <c r="Q25" s="48" t="s">
        <v>67</v>
      </c>
      <c r="R25" s="48" t="s">
        <v>71</v>
      </c>
      <c r="S25" s="48" t="s">
        <v>73</v>
      </c>
      <c r="T25" s="16">
        <v>3</v>
      </c>
      <c r="U25" s="16">
        <v>4</v>
      </c>
      <c r="V25" s="16">
        <v>2</v>
      </c>
    </row>
    <row r="26" spans="1:22" x14ac:dyDescent="0.35">
      <c r="A26" s="3">
        <v>25</v>
      </c>
      <c r="B26" s="4">
        <v>43435</v>
      </c>
      <c r="C26" s="4">
        <v>43709</v>
      </c>
      <c r="D26" s="48" t="s">
        <v>53</v>
      </c>
      <c r="E26" s="48" t="s">
        <v>54</v>
      </c>
      <c r="F26" s="48" t="s">
        <v>61</v>
      </c>
      <c r="G26" s="48" t="s">
        <v>61</v>
      </c>
      <c r="H26" s="48" t="s">
        <v>61</v>
      </c>
      <c r="I26" s="48">
        <v>5257</v>
      </c>
      <c r="J26" s="12">
        <f t="shared" si="0"/>
        <v>63084</v>
      </c>
      <c r="K26" s="12">
        <f>J26*1.05</f>
        <v>66238.2</v>
      </c>
      <c r="L26" s="12">
        <f t="shared" si="1"/>
        <v>74849.165999999983</v>
      </c>
      <c r="M26" s="48">
        <v>1</v>
      </c>
      <c r="N26" s="17">
        <v>4</v>
      </c>
      <c r="O26" s="17">
        <v>5</v>
      </c>
      <c r="P26" s="17">
        <v>6</v>
      </c>
      <c r="Q26" s="48" t="s">
        <v>67</v>
      </c>
      <c r="R26" s="48" t="s">
        <v>70</v>
      </c>
      <c r="S26" s="48" t="s">
        <v>73</v>
      </c>
      <c r="T26" s="16">
        <v>3</v>
      </c>
      <c r="U26" s="16">
        <v>3</v>
      </c>
      <c r="V26" s="16">
        <v>3</v>
      </c>
    </row>
    <row r="27" spans="1:22" x14ac:dyDescent="0.35">
      <c r="A27" s="3">
        <v>26</v>
      </c>
      <c r="B27" s="4">
        <v>37742</v>
      </c>
      <c r="D27" s="48" t="s">
        <v>52</v>
      </c>
      <c r="E27" s="48" t="s">
        <v>9</v>
      </c>
      <c r="F27" s="48" t="s">
        <v>61</v>
      </c>
      <c r="G27" s="48" t="s">
        <v>61</v>
      </c>
      <c r="H27" s="48" t="s">
        <v>61</v>
      </c>
      <c r="I27" s="48">
        <v>19197</v>
      </c>
      <c r="J27" s="12">
        <f t="shared" si="0"/>
        <v>230364</v>
      </c>
      <c r="K27" s="12">
        <f>J27*1.05</f>
        <v>241882.2</v>
      </c>
      <c r="L27" s="12">
        <f t="shared" si="1"/>
        <v>273326.886</v>
      </c>
      <c r="M27" s="48">
        <v>1</v>
      </c>
      <c r="N27" s="17">
        <v>7</v>
      </c>
      <c r="O27" s="17">
        <v>8</v>
      </c>
      <c r="P27" s="17">
        <v>9</v>
      </c>
      <c r="Q27" s="48" t="s">
        <v>2</v>
      </c>
      <c r="R27" s="48" t="s">
        <v>70</v>
      </c>
      <c r="S27" s="48" t="s">
        <v>73</v>
      </c>
      <c r="T27" s="16">
        <v>2</v>
      </c>
      <c r="U27" s="16">
        <v>3</v>
      </c>
      <c r="V27" s="16">
        <v>3</v>
      </c>
    </row>
    <row r="28" spans="1:22" x14ac:dyDescent="0.35">
      <c r="A28" s="3">
        <v>27</v>
      </c>
      <c r="B28" s="4">
        <v>37742</v>
      </c>
      <c r="C28" s="4"/>
      <c r="D28" s="48" t="s">
        <v>52</v>
      </c>
      <c r="E28" s="48" t="s">
        <v>54</v>
      </c>
      <c r="F28" s="48" t="s">
        <v>61</v>
      </c>
      <c r="G28" s="48" t="s">
        <v>61</v>
      </c>
      <c r="H28" s="48" t="s">
        <v>61</v>
      </c>
      <c r="I28" s="48">
        <v>4558</v>
      </c>
      <c r="J28" s="12">
        <f t="shared" si="0"/>
        <v>54696</v>
      </c>
      <c r="K28" s="12">
        <f>J28*1.05</f>
        <v>57430.8</v>
      </c>
      <c r="L28" s="12">
        <f t="shared" si="1"/>
        <v>64896.803999999996</v>
      </c>
      <c r="M28" s="48">
        <v>1</v>
      </c>
      <c r="N28" s="17">
        <v>10</v>
      </c>
      <c r="O28" s="17">
        <v>1</v>
      </c>
      <c r="P28" s="17">
        <v>2</v>
      </c>
      <c r="Q28" s="48" t="s">
        <v>67</v>
      </c>
      <c r="R28" s="48" t="s">
        <v>69</v>
      </c>
      <c r="S28" s="48" t="s">
        <v>74</v>
      </c>
      <c r="T28" s="16">
        <v>3</v>
      </c>
      <c r="U28" s="16">
        <v>1</v>
      </c>
      <c r="V28" s="16">
        <v>2</v>
      </c>
    </row>
    <row r="29" spans="1:22" x14ac:dyDescent="0.35">
      <c r="A29" s="3">
        <v>28</v>
      </c>
      <c r="B29" s="4">
        <v>42795</v>
      </c>
      <c r="C29" s="4"/>
      <c r="D29" s="48" t="s">
        <v>53</v>
      </c>
      <c r="E29" s="48" t="s">
        <v>57</v>
      </c>
      <c r="F29" s="48" t="s">
        <v>5</v>
      </c>
      <c r="G29" s="48" t="s">
        <v>5</v>
      </c>
      <c r="H29" s="48" t="s">
        <v>5</v>
      </c>
      <c r="I29" s="48">
        <v>2335</v>
      </c>
      <c r="J29" s="12">
        <f t="shared" si="0"/>
        <v>28020</v>
      </c>
      <c r="K29" s="12">
        <f>J29*1.05</f>
        <v>29421</v>
      </c>
      <c r="L29" s="12">
        <f t="shared" si="1"/>
        <v>33245.729999999996</v>
      </c>
      <c r="M29" s="48">
        <v>4</v>
      </c>
      <c r="N29" s="17">
        <v>5</v>
      </c>
      <c r="O29" s="17">
        <v>6</v>
      </c>
      <c r="P29" s="17">
        <v>8</v>
      </c>
      <c r="Q29" s="48" t="s">
        <v>2</v>
      </c>
      <c r="R29" s="48" t="s">
        <v>69</v>
      </c>
      <c r="S29" s="48" t="s">
        <v>57</v>
      </c>
      <c r="T29" s="16">
        <v>1</v>
      </c>
      <c r="U29" s="16">
        <v>1</v>
      </c>
      <c r="V29" s="16">
        <v>3</v>
      </c>
    </row>
    <row r="30" spans="1:22" x14ac:dyDescent="0.35">
      <c r="A30" s="3">
        <v>29</v>
      </c>
      <c r="B30" s="4">
        <v>43040</v>
      </c>
      <c r="C30" s="4"/>
      <c r="D30" s="48" t="s">
        <v>52</v>
      </c>
      <c r="E30" s="48" t="s">
        <v>55</v>
      </c>
      <c r="F30" s="48" t="s">
        <v>5</v>
      </c>
      <c r="G30" s="48" t="s">
        <v>5</v>
      </c>
      <c r="H30" s="48" t="s">
        <v>5</v>
      </c>
      <c r="I30" s="48">
        <v>5660</v>
      </c>
      <c r="J30" s="12">
        <f t="shared" si="0"/>
        <v>67920</v>
      </c>
      <c r="K30" s="12">
        <f>J30*1.05</f>
        <v>71316</v>
      </c>
      <c r="L30" s="12">
        <f t="shared" si="1"/>
        <v>80587.079999999987</v>
      </c>
      <c r="M30" s="48">
        <v>2</v>
      </c>
      <c r="N30" s="17">
        <v>7</v>
      </c>
      <c r="O30" s="17">
        <v>7</v>
      </c>
      <c r="P30" s="17">
        <v>7</v>
      </c>
      <c r="Q30" s="48" t="s">
        <v>2</v>
      </c>
      <c r="R30" s="48" t="s">
        <v>71</v>
      </c>
      <c r="S30" s="48" t="s">
        <v>73</v>
      </c>
      <c r="T30" s="16">
        <v>4</v>
      </c>
      <c r="U30" s="16">
        <v>3</v>
      </c>
      <c r="V30" s="16">
        <v>2</v>
      </c>
    </row>
    <row r="31" spans="1:22" x14ac:dyDescent="0.35">
      <c r="A31" s="3">
        <v>30</v>
      </c>
      <c r="B31" s="4">
        <v>37196</v>
      </c>
      <c r="C31" s="4">
        <v>38473</v>
      </c>
      <c r="D31" s="48" t="s">
        <v>52</v>
      </c>
      <c r="E31" s="48" t="s">
        <v>59</v>
      </c>
      <c r="F31" s="48" t="s">
        <v>5</v>
      </c>
      <c r="G31" s="48" t="s">
        <v>5</v>
      </c>
      <c r="H31" s="48" t="s">
        <v>5</v>
      </c>
      <c r="I31" s="48">
        <v>5220</v>
      </c>
      <c r="J31" s="12">
        <f t="shared" si="0"/>
        <v>62640</v>
      </c>
      <c r="K31" s="12">
        <f>J31*1.05</f>
        <v>65772</v>
      </c>
      <c r="L31" s="12">
        <f t="shared" si="1"/>
        <v>74322.359999999986</v>
      </c>
      <c r="M31" s="48">
        <v>0</v>
      </c>
      <c r="N31" s="17">
        <v>7</v>
      </c>
      <c r="O31" s="17">
        <v>7</v>
      </c>
      <c r="P31" s="17">
        <v>7</v>
      </c>
      <c r="Q31" s="48" t="s">
        <v>2</v>
      </c>
      <c r="R31" s="48" t="s">
        <v>69</v>
      </c>
      <c r="S31" s="48" t="s">
        <v>62</v>
      </c>
      <c r="T31" s="16">
        <v>2</v>
      </c>
      <c r="U31" s="16">
        <v>4</v>
      </c>
      <c r="V31" s="16">
        <v>3</v>
      </c>
    </row>
    <row r="32" spans="1:22" x14ac:dyDescent="0.35">
      <c r="A32" s="3">
        <v>31</v>
      </c>
      <c r="B32" s="4">
        <v>39264</v>
      </c>
      <c r="C32" s="4"/>
      <c r="D32" s="48" t="s">
        <v>53</v>
      </c>
      <c r="E32" s="48" t="s">
        <v>60</v>
      </c>
      <c r="F32" s="48" t="s">
        <v>62</v>
      </c>
      <c r="G32" s="48" t="s">
        <v>62</v>
      </c>
      <c r="H32" s="48" t="s">
        <v>62</v>
      </c>
      <c r="I32" s="48">
        <v>19419</v>
      </c>
      <c r="J32" s="12">
        <f t="shared" si="0"/>
        <v>233028</v>
      </c>
      <c r="K32" s="12">
        <f>J32*1.05</f>
        <v>244679.40000000002</v>
      </c>
      <c r="L32" s="12">
        <f t="shared" si="1"/>
        <v>276487.72200000001</v>
      </c>
      <c r="M32" s="48">
        <v>2</v>
      </c>
      <c r="N32" s="17">
        <v>8</v>
      </c>
      <c r="O32" s="17">
        <v>8</v>
      </c>
      <c r="P32" s="17">
        <v>7</v>
      </c>
      <c r="Q32" s="48" t="s">
        <v>67</v>
      </c>
      <c r="R32" s="48" t="s">
        <v>70</v>
      </c>
      <c r="S32" s="48" t="s">
        <v>74</v>
      </c>
      <c r="T32" s="16">
        <v>1</v>
      </c>
      <c r="U32" s="16">
        <v>3</v>
      </c>
      <c r="V32" s="16">
        <v>2</v>
      </c>
    </row>
    <row r="33" spans="1:22" x14ac:dyDescent="0.35">
      <c r="A33" s="3">
        <v>32</v>
      </c>
      <c r="B33" s="4">
        <v>38018</v>
      </c>
      <c r="C33" s="4"/>
      <c r="D33" s="48" t="s">
        <v>53</v>
      </c>
      <c r="E33" s="48" t="s">
        <v>9</v>
      </c>
      <c r="F33" s="48" t="s">
        <v>62</v>
      </c>
      <c r="G33" s="48" t="s">
        <v>62</v>
      </c>
      <c r="H33" s="48" t="s">
        <v>62</v>
      </c>
      <c r="I33" s="48">
        <v>19190</v>
      </c>
      <c r="J33" s="12">
        <f t="shared" si="0"/>
        <v>230280</v>
      </c>
      <c r="K33" s="12">
        <f>J33*1.05</f>
        <v>241794</v>
      </c>
      <c r="L33" s="12">
        <f t="shared" si="1"/>
        <v>273227.21999999997</v>
      </c>
      <c r="M33" s="48">
        <v>1</v>
      </c>
      <c r="N33" s="17">
        <v>5</v>
      </c>
      <c r="O33" s="17">
        <v>7</v>
      </c>
      <c r="P33" s="17">
        <v>7</v>
      </c>
      <c r="Q33" s="48" t="s">
        <v>67</v>
      </c>
      <c r="R33" s="48" t="s">
        <v>69</v>
      </c>
      <c r="S33" s="48" t="s">
        <v>73</v>
      </c>
      <c r="T33" s="16">
        <v>3</v>
      </c>
      <c r="U33" s="16">
        <v>1</v>
      </c>
      <c r="V33" s="16">
        <v>4</v>
      </c>
    </row>
    <row r="34" spans="1:22" x14ac:dyDescent="0.35">
      <c r="A34" s="3">
        <v>33</v>
      </c>
      <c r="B34" s="4">
        <v>42705</v>
      </c>
      <c r="C34" s="4"/>
      <c r="D34" s="48" t="s">
        <v>53</v>
      </c>
      <c r="E34" s="48" t="s">
        <v>58</v>
      </c>
      <c r="F34" s="48" t="s">
        <v>62</v>
      </c>
      <c r="G34" s="48" t="s">
        <v>62</v>
      </c>
      <c r="H34" s="48" t="s">
        <v>62</v>
      </c>
      <c r="I34" s="48">
        <v>5762</v>
      </c>
      <c r="J34" s="12">
        <f t="shared" si="0"/>
        <v>69144</v>
      </c>
      <c r="K34" s="12">
        <f>J34*1.05</f>
        <v>72601.2</v>
      </c>
      <c r="L34" s="12">
        <f t="shared" si="1"/>
        <v>82039.355999999985</v>
      </c>
      <c r="M34" s="48">
        <v>2</v>
      </c>
      <c r="N34" s="17">
        <v>7</v>
      </c>
      <c r="O34" s="17">
        <v>7</v>
      </c>
      <c r="P34" s="17">
        <v>7</v>
      </c>
      <c r="Q34" s="48" t="s">
        <v>67</v>
      </c>
      <c r="R34" s="48" t="s">
        <v>71</v>
      </c>
      <c r="S34" s="48" t="s">
        <v>74</v>
      </c>
      <c r="T34" s="16">
        <v>2</v>
      </c>
      <c r="U34" s="16">
        <v>4</v>
      </c>
      <c r="V34" s="16">
        <v>6</v>
      </c>
    </row>
    <row r="35" spans="1:22" x14ac:dyDescent="0.35">
      <c r="A35" s="3">
        <v>34</v>
      </c>
      <c r="B35" s="4">
        <v>43831</v>
      </c>
      <c r="C35" s="4">
        <v>36739</v>
      </c>
      <c r="D35" s="48" t="s">
        <v>53</v>
      </c>
      <c r="E35" s="48" t="s">
        <v>54</v>
      </c>
      <c r="F35" s="48" t="s">
        <v>63</v>
      </c>
      <c r="G35" s="48" t="s">
        <v>63</v>
      </c>
      <c r="H35" s="48" t="s">
        <v>63</v>
      </c>
      <c r="I35" s="48">
        <v>2693</v>
      </c>
      <c r="J35" s="12">
        <f t="shared" si="0"/>
        <v>32316</v>
      </c>
      <c r="K35" s="12">
        <f>J35*1.05</f>
        <v>33931.800000000003</v>
      </c>
      <c r="L35" s="12">
        <f t="shared" si="1"/>
        <v>38342.934000000001</v>
      </c>
      <c r="M35" s="48">
        <v>1</v>
      </c>
      <c r="N35" s="17">
        <v>7</v>
      </c>
      <c r="O35" s="17">
        <v>7</v>
      </c>
      <c r="P35" s="17">
        <v>7</v>
      </c>
      <c r="Q35" s="48" t="s">
        <v>67</v>
      </c>
      <c r="R35" s="48" t="s">
        <v>69</v>
      </c>
      <c r="S35" s="48" t="s">
        <v>73</v>
      </c>
      <c r="T35" s="16">
        <v>4</v>
      </c>
      <c r="U35" s="16">
        <v>3</v>
      </c>
      <c r="V35" s="16">
        <v>2</v>
      </c>
    </row>
    <row r="36" spans="1:22" x14ac:dyDescent="0.35">
      <c r="A36" s="3">
        <v>35</v>
      </c>
      <c r="B36" s="4">
        <v>43862</v>
      </c>
      <c r="C36" s="4">
        <v>44501</v>
      </c>
      <c r="D36" s="48" t="s">
        <v>53</v>
      </c>
      <c r="E36" s="48" t="s">
        <v>56</v>
      </c>
      <c r="F36" s="48" t="s">
        <v>63</v>
      </c>
      <c r="G36" s="48" t="s">
        <v>63</v>
      </c>
      <c r="H36" s="48" t="s">
        <v>63</v>
      </c>
      <c r="I36" s="48">
        <v>2911</v>
      </c>
      <c r="J36" s="12">
        <f t="shared" si="0"/>
        <v>34932</v>
      </c>
      <c r="K36" s="12">
        <f>J36*1.05</f>
        <v>36678.6</v>
      </c>
      <c r="L36" s="12">
        <f t="shared" si="1"/>
        <v>41446.817999999992</v>
      </c>
      <c r="M36" s="48">
        <v>1</v>
      </c>
      <c r="N36" s="17">
        <v>8</v>
      </c>
      <c r="O36" s="17">
        <v>8</v>
      </c>
      <c r="P36" s="17">
        <v>8</v>
      </c>
      <c r="Q36" s="48" t="s">
        <v>67</v>
      </c>
      <c r="R36" s="48" t="s">
        <v>69</v>
      </c>
      <c r="S36" s="48" t="s">
        <v>73</v>
      </c>
      <c r="T36" s="16">
        <v>1</v>
      </c>
      <c r="U36" s="16">
        <v>3</v>
      </c>
      <c r="V36" s="16">
        <v>1</v>
      </c>
    </row>
    <row r="37" spans="1:22" x14ac:dyDescent="0.35">
      <c r="A37" s="3">
        <v>36</v>
      </c>
      <c r="B37" s="4">
        <v>43132</v>
      </c>
      <c r="C37" s="4"/>
      <c r="D37" s="48" t="s">
        <v>52</v>
      </c>
      <c r="E37" s="48" t="s">
        <v>54</v>
      </c>
      <c r="F37" s="48" t="s">
        <v>63</v>
      </c>
      <c r="G37" s="48" t="s">
        <v>63</v>
      </c>
      <c r="H37" s="48" t="s">
        <v>63</v>
      </c>
      <c r="I37" s="48">
        <v>2661</v>
      </c>
      <c r="J37" s="12">
        <f t="shared" si="0"/>
        <v>31932</v>
      </c>
      <c r="K37" s="12">
        <f>J37*1.05</f>
        <v>33528.6</v>
      </c>
      <c r="L37" s="12">
        <f t="shared" si="1"/>
        <v>37887.317999999992</v>
      </c>
      <c r="M37" s="48">
        <v>0</v>
      </c>
      <c r="N37" s="17">
        <v>1</v>
      </c>
      <c r="O37" s="17">
        <v>2</v>
      </c>
      <c r="P37" s="17">
        <v>3</v>
      </c>
      <c r="Q37" s="48" t="s">
        <v>67</v>
      </c>
      <c r="R37" s="48" t="s">
        <v>69</v>
      </c>
      <c r="S37" s="48" t="s">
        <v>74</v>
      </c>
      <c r="T37" s="16">
        <v>2</v>
      </c>
      <c r="U37" s="16">
        <v>4</v>
      </c>
      <c r="V37" s="16">
        <v>2</v>
      </c>
    </row>
    <row r="38" spans="1:22" x14ac:dyDescent="0.35">
      <c r="A38" s="3">
        <v>37</v>
      </c>
      <c r="B38" s="4" t="s">
        <v>96</v>
      </c>
      <c r="C38" s="4">
        <v>43922</v>
      </c>
      <c r="D38" s="48" t="s">
        <v>53</v>
      </c>
      <c r="E38" s="48" t="s">
        <v>58</v>
      </c>
      <c r="F38" s="48" t="s">
        <v>63</v>
      </c>
      <c r="G38" s="48" t="s">
        <v>63</v>
      </c>
      <c r="H38" s="48" t="s">
        <v>63</v>
      </c>
      <c r="I38" s="48">
        <v>9980</v>
      </c>
      <c r="J38" s="12">
        <f t="shared" si="0"/>
        <v>119760</v>
      </c>
      <c r="K38" s="12">
        <f>J38*1.05</f>
        <v>125748</v>
      </c>
      <c r="L38" s="12">
        <f t="shared" si="1"/>
        <v>142095.24</v>
      </c>
      <c r="M38" s="48">
        <v>1</v>
      </c>
      <c r="N38" s="17">
        <v>4</v>
      </c>
      <c r="O38" s="17">
        <v>5</v>
      </c>
      <c r="P38" s="17">
        <v>6</v>
      </c>
      <c r="Q38" s="48" t="s">
        <v>67</v>
      </c>
      <c r="R38" s="48" t="s">
        <v>69</v>
      </c>
      <c r="S38" s="48" t="s">
        <v>73</v>
      </c>
      <c r="T38" s="16">
        <v>2</v>
      </c>
      <c r="U38" s="16">
        <v>1</v>
      </c>
      <c r="V38" s="16">
        <v>1</v>
      </c>
    </row>
    <row r="39" spans="1:22" x14ac:dyDescent="0.35">
      <c r="A39" s="3">
        <v>38</v>
      </c>
      <c r="B39" s="4">
        <v>43525</v>
      </c>
      <c r="C39" s="4"/>
      <c r="D39" s="48" t="s">
        <v>52</v>
      </c>
      <c r="E39" s="48" t="s">
        <v>56</v>
      </c>
      <c r="F39" s="48" t="s">
        <v>63</v>
      </c>
      <c r="G39" s="48" t="s">
        <v>63</v>
      </c>
      <c r="H39" s="48" t="s">
        <v>63</v>
      </c>
      <c r="I39" s="48">
        <v>3298</v>
      </c>
      <c r="J39" s="12">
        <f t="shared" si="0"/>
        <v>39576</v>
      </c>
      <c r="K39" s="12">
        <f>J39*1.05</f>
        <v>41554.800000000003</v>
      </c>
      <c r="L39" s="12">
        <f t="shared" si="1"/>
        <v>46956.923999999999</v>
      </c>
      <c r="M39" s="48">
        <v>0</v>
      </c>
      <c r="N39" s="17">
        <v>7</v>
      </c>
      <c r="O39" s="17">
        <v>8</v>
      </c>
      <c r="P39" s="17">
        <v>9</v>
      </c>
      <c r="Q39" s="48" t="s">
        <v>2</v>
      </c>
      <c r="R39" s="48" t="s">
        <v>69</v>
      </c>
      <c r="S39" s="48" t="s">
        <v>73</v>
      </c>
      <c r="T39" s="16">
        <v>1</v>
      </c>
      <c r="U39" s="16">
        <v>2</v>
      </c>
      <c r="V39" s="16">
        <v>5</v>
      </c>
    </row>
    <row r="40" spans="1:22" x14ac:dyDescent="0.35">
      <c r="A40" s="3">
        <v>39</v>
      </c>
      <c r="B40" s="4">
        <v>43525</v>
      </c>
      <c r="C40" s="4"/>
      <c r="D40" s="48" t="s">
        <v>52</v>
      </c>
      <c r="E40" s="48" t="s">
        <v>54</v>
      </c>
      <c r="F40" s="48" t="s">
        <v>63</v>
      </c>
      <c r="G40" s="48" t="s">
        <v>63</v>
      </c>
      <c r="H40" s="48" t="s">
        <v>63</v>
      </c>
      <c r="I40" s="48">
        <v>2935</v>
      </c>
      <c r="J40" s="12">
        <f t="shared" si="0"/>
        <v>35220</v>
      </c>
      <c r="K40" s="12">
        <f>J40*1.05</f>
        <v>36981</v>
      </c>
      <c r="L40" s="12">
        <f t="shared" si="1"/>
        <v>41788.53</v>
      </c>
      <c r="M40" s="48">
        <v>1</v>
      </c>
      <c r="N40" s="17">
        <v>10</v>
      </c>
      <c r="O40" s="17">
        <v>1</v>
      </c>
      <c r="P40" s="17">
        <v>2</v>
      </c>
      <c r="Q40" s="48" t="s">
        <v>2</v>
      </c>
      <c r="R40" s="48" t="s">
        <v>71</v>
      </c>
      <c r="S40" s="48" t="s">
        <v>74</v>
      </c>
      <c r="T40" s="16">
        <v>4</v>
      </c>
      <c r="U40" s="16">
        <v>4</v>
      </c>
      <c r="V40" s="16">
        <v>2</v>
      </c>
    </row>
    <row r="41" spans="1:22" x14ac:dyDescent="0.35">
      <c r="A41" s="3">
        <v>40</v>
      </c>
      <c r="B41" s="4">
        <v>36617</v>
      </c>
      <c r="C41" s="4">
        <v>39479</v>
      </c>
      <c r="D41" s="48" t="s">
        <v>52</v>
      </c>
      <c r="E41" s="48" t="s">
        <v>58</v>
      </c>
      <c r="F41" s="48" t="s">
        <v>63</v>
      </c>
      <c r="G41" s="48" t="s">
        <v>63</v>
      </c>
      <c r="H41" s="48" t="s">
        <v>63</v>
      </c>
      <c r="I41" s="48">
        <v>4011</v>
      </c>
      <c r="J41" s="12">
        <f t="shared" si="0"/>
        <v>48132</v>
      </c>
      <c r="K41" s="12">
        <f>J41*1.05</f>
        <v>50538.6</v>
      </c>
      <c r="L41" s="12">
        <f t="shared" si="1"/>
        <v>57108.617999999995</v>
      </c>
      <c r="M41" s="48">
        <v>0</v>
      </c>
      <c r="N41" s="17">
        <v>5</v>
      </c>
      <c r="O41" s="17">
        <v>6</v>
      </c>
      <c r="P41" s="17">
        <v>8</v>
      </c>
      <c r="Q41" s="48" t="s">
        <v>67</v>
      </c>
      <c r="R41" s="48" t="s">
        <v>71</v>
      </c>
      <c r="S41" s="48" t="s">
        <v>76</v>
      </c>
      <c r="T41" s="16">
        <v>1</v>
      </c>
      <c r="U41" s="16">
        <v>3</v>
      </c>
      <c r="V41" s="16">
        <v>5</v>
      </c>
    </row>
    <row r="42" spans="1:22" x14ac:dyDescent="0.35">
      <c r="A42" s="3">
        <v>41</v>
      </c>
      <c r="B42" s="4">
        <v>37012</v>
      </c>
      <c r="C42" s="4"/>
      <c r="D42" s="48" t="s">
        <v>53</v>
      </c>
      <c r="E42" s="48" t="s">
        <v>9</v>
      </c>
      <c r="F42" s="48" t="s">
        <v>63</v>
      </c>
      <c r="G42" s="48" t="s">
        <v>63</v>
      </c>
      <c r="H42" s="48" t="s">
        <v>63</v>
      </c>
      <c r="I42" s="48">
        <v>19094</v>
      </c>
      <c r="J42" s="12">
        <f t="shared" si="0"/>
        <v>229128</v>
      </c>
      <c r="K42" s="12">
        <f>J42*1.05</f>
        <v>240584.40000000002</v>
      </c>
      <c r="L42" s="12">
        <f t="shared" si="1"/>
        <v>271860.37199999997</v>
      </c>
      <c r="M42" s="48">
        <v>4</v>
      </c>
      <c r="N42" s="17">
        <v>7</v>
      </c>
      <c r="O42" s="17">
        <v>7</v>
      </c>
      <c r="P42" s="17">
        <v>7</v>
      </c>
      <c r="Q42" s="48" t="s">
        <v>67</v>
      </c>
      <c r="R42" s="48" t="s">
        <v>69</v>
      </c>
      <c r="S42" s="48" t="s">
        <v>76</v>
      </c>
      <c r="T42" s="16">
        <v>3</v>
      </c>
      <c r="U42" s="16">
        <v>3</v>
      </c>
      <c r="V42" s="16">
        <v>3</v>
      </c>
    </row>
    <row r="43" spans="1:22" x14ac:dyDescent="0.35">
      <c r="A43" s="3">
        <v>42</v>
      </c>
      <c r="B43" s="4">
        <v>37012</v>
      </c>
      <c r="C43" s="4">
        <v>42705</v>
      </c>
      <c r="D43" s="48" t="s">
        <v>52</v>
      </c>
      <c r="E43" s="48" t="s">
        <v>56</v>
      </c>
      <c r="F43" s="48" t="s">
        <v>63</v>
      </c>
      <c r="G43" s="48" t="s">
        <v>63</v>
      </c>
      <c r="H43" s="48" t="s">
        <v>63</v>
      </c>
      <c r="I43" s="48">
        <v>2645</v>
      </c>
      <c r="J43" s="12">
        <f t="shared" si="0"/>
        <v>31740</v>
      </c>
      <c r="K43" s="12">
        <f>J43*1.05</f>
        <v>33327</v>
      </c>
      <c r="L43" s="12">
        <f t="shared" si="1"/>
        <v>37659.509999999995</v>
      </c>
      <c r="M43" s="48">
        <v>1</v>
      </c>
      <c r="N43" s="17">
        <v>7</v>
      </c>
      <c r="O43" s="17">
        <v>7</v>
      </c>
      <c r="P43" s="17">
        <v>7</v>
      </c>
      <c r="Q43" s="48" t="s">
        <v>67</v>
      </c>
      <c r="R43" s="48" t="s">
        <v>69</v>
      </c>
      <c r="S43" s="48" t="s">
        <v>74</v>
      </c>
      <c r="T43" s="16">
        <v>4</v>
      </c>
      <c r="U43" s="16">
        <v>3</v>
      </c>
      <c r="V43" s="16">
        <v>3</v>
      </c>
    </row>
    <row r="44" spans="1:22" x14ac:dyDescent="0.35">
      <c r="A44" s="3">
        <v>43</v>
      </c>
      <c r="B44" s="4">
        <v>37408</v>
      </c>
      <c r="C44" s="4">
        <v>37803</v>
      </c>
      <c r="D44" s="48" t="s">
        <v>53</v>
      </c>
      <c r="E44" s="48" t="s">
        <v>54</v>
      </c>
      <c r="F44" s="48" t="s">
        <v>63</v>
      </c>
      <c r="G44" s="48" t="s">
        <v>63</v>
      </c>
      <c r="H44" s="48" t="s">
        <v>63</v>
      </c>
      <c r="I44" s="48">
        <v>1951</v>
      </c>
      <c r="J44" s="12">
        <f t="shared" si="0"/>
        <v>23412</v>
      </c>
      <c r="K44" s="12">
        <f>J44*1.05</f>
        <v>24582.600000000002</v>
      </c>
      <c r="L44" s="12">
        <f t="shared" si="1"/>
        <v>27778.338</v>
      </c>
      <c r="M44" s="48">
        <v>1</v>
      </c>
      <c r="N44" s="17">
        <v>8</v>
      </c>
      <c r="O44" s="17">
        <v>8</v>
      </c>
      <c r="P44" s="17">
        <v>7</v>
      </c>
      <c r="Q44" s="48" t="s">
        <v>67</v>
      </c>
      <c r="R44" s="48" t="s">
        <v>69</v>
      </c>
      <c r="S44" s="48" t="s">
        <v>76</v>
      </c>
      <c r="T44" s="16">
        <v>3</v>
      </c>
      <c r="U44" s="16">
        <v>4</v>
      </c>
      <c r="V44" s="16">
        <v>3</v>
      </c>
    </row>
    <row r="45" spans="1:22" x14ac:dyDescent="0.35">
      <c r="A45" s="3">
        <v>44</v>
      </c>
      <c r="B45" s="4">
        <v>37803</v>
      </c>
      <c r="C45" s="4"/>
      <c r="D45" s="48" t="s">
        <v>53</v>
      </c>
      <c r="E45" s="48" t="s">
        <v>54</v>
      </c>
      <c r="F45" s="48" t="s">
        <v>64</v>
      </c>
      <c r="G45" s="48" t="s">
        <v>64</v>
      </c>
      <c r="H45" s="48" t="s">
        <v>64</v>
      </c>
      <c r="I45" s="48">
        <v>5915</v>
      </c>
      <c r="J45" s="12">
        <f t="shared" si="0"/>
        <v>70980</v>
      </c>
      <c r="K45" s="12">
        <f>J45*1.05</f>
        <v>74529</v>
      </c>
      <c r="L45" s="12">
        <f t="shared" si="1"/>
        <v>84217.76999999999</v>
      </c>
      <c r="M45" s="48">
        <v>3</v>
      </c>
      <c r="N45" s="17">
        <v>5</v>
      </c>
      <c r="O45" s="17">
        <v>7</v>
      </c>
      <c r="P45" s="17">
        <v>7</v>
      </c>
      <c r="Q45" s="48" t="s">
        <v>67</v>
      </c>
      <c r="R45" s="48" t="s">
        <v>69</v>
      </c>
      <c r="S45" s="48" t="s">
        <v>73</v>
      </c>
      <c r="T45" s="16">
        <v>4</v>
      </c>
      <c r="U45" s="16">
        <v>4</v>
      </c>
      <c r="V45" s="16">
        <v>3</v>
      </c>
    </row>
    <row r="46" spans="1:22" x14ac:dyDescent="0.35">
      <c r="A46" s="3">
        <v>45</v>
      </c>
      <c r="B46" s="4">
        <v>37803</v>
      </c>
      <c r="C46" s="4"/>
      <c r="D46" s="48" t="s">
        <v>52</v>
      </c>
      <c r="E46" s="48" t="s">
        <v>58</v>
      </c>
      <c r="F46" s="48" t="s">
        <v>64</v>
      </c>
      <c r="G46" s="48" t="s">
        <v>64</v>
      </c>
      <c r="H46" s="48" t="s">
        <v>64</v>
      </c>
      <c r="I46" s="48">
        <v>5993</v>
      </c>
      <c r="J46" s="12">
        <f t="shared" si="0"/>
        <v>71916</v>
      </c>
      <c r="K46" s="12">
        <f>J46*1.05</f>
        <v>75511.8</v>
      </c>
      <c r="L46" s="12">
        <f t="shared" si="1"/>
        <v>85328.333999999988</v>
      </c>
      <c r="M46" s="48">
        <v>1</v>
      </c>
      <c r="N46" s="17">
        <v>7</v>
      </c>
      <c r="O46" s="17">
        <v>7</v>
      </c>
      <c r="P46" s="17">
        <v>7</v>
      </c>
      <c r="Q46" s="48" t="s">
        <v>67</v>
      </c>
      <c r="R46" s="48" t="s">
        <v>69</v>
      </c>
      <c r="S46" s="48" t="s">
        <v>73</v>
      </c>
      <c r="T46" s="16">
        <v>1</v>
      </c>
      <c r="U46" s="16">
        <v>3</v>
      </c>
      <c r="V46" s="16">
        <v>2</v>
      </c>
    </row>
    <row r="47" spans="1:22" x14ac:dyDescent="0.35">
      <c r="A47" s="3">
        <v>46</v>
      </c>
      <c r="B47" s="4">
        <v>37803</v>
      </c>
      <c r="C47" s="4"/>
      <c r="D47" s="48" t="s">
        <v>52</v>
      </c>
      <c r="E47" s="48" t="s">
        <v>60</v>
      </c>
      <c r="F47" s="48" t="s">
        <v>63</v>
      </c>
      <c r="G47" s="48" t="s">
        <v>63</v>
      </c>
      <c r="H47" s="48" t="s">
        <v>63</v>
      </c>
      <c r="I47" s="48">
        <v>18740</v>
      </c>
      <c r="J47" s="12">
        <f t="shared" si="0"/>
        <v>224880</v>
      </c>
      <c r="K47" s="12">
        <f>J47*1.05</f>
        <v>236124</v>
      </c>
      <c r="L47" s="12">
        <f t="shared" si="1"/>
        <v>266820.12</v>
      </c>
      <c r="M47" s="48">
        <v>5</v>
      </c>
      <c r="N47" s="17">
        <v>7</v>
      </c>
      <c r="O47" s="17">
        <v>7</v>
      </c>
      <c r="P47" s="17">
        <v>7</v>
      </c>
      <c r="Q47" s="48" t="s">
        <v>2</v>
      </c>
      <c r="R47" s="48" t="s">
        <v>69</v>
      </c>
      <c r="S47" s="48" t="s">
        <v>74</v>
      </c>
      <c r="T47" s="16">
        <v>2</v>
      </c>
      <c r="U47" s="16">
        <v>3</v>
      </c>
      <c r="V47" s="16">
        <v>2</v>
      </c>
    </row>
    <row r="48" spans="1:22" x14ac:dyDescent="0.35">
      <c r="A48" s="3">
        <v>47</v>
      </c>
      <c r="B48" s="4">
        <v>37803</v>
      </c>
      <c r="C48" s="4"/>
      <c r="D48" s="48" t="s">
        <v>53</v>
      </c>
      <c r="E48" s="48" t="s">
        <v>55</v>
      </c>
      <c r="F48" s="48" t="s">
        <v>63</v>
      </c>
      <c r="G48" s="48" t="s">
        <v>63</v>
      </c>
      <c r="H48" s="48" t="s">
        <v>63</v>
      </c>
      <c r="I48" s="48">
        <v>10096</v>
      </c>
      <c r="J48" s="12">
        <f t="shared" si="0"/>
        <v>121152</v>
      </c>
      <c r="K48" s="12">
        <f>J48*1.05</f>
        <v>127209.60000000001</v>
      </c>
      <c r="L48" s="12">
        <f t="shared" si="1"/>
        <v>143746.848</v>
      </c>
      <c r="M48" s="48">
        <v>1</v>
      </c>
      <c r="N48" s="17">
        <v>6</v>
      </c>
      <c r="O48" s="17">
        <v>6</v>
      </c>
      <c r="P48" s="17">
        <v>6</v>
      </c>
      <c r="Q48" s="48" t="s">
        <v>67</v>
      </c>
      <c r="R48" s="48" t="s">
        <v>69</v>
      </c>
      <c r="S48" s="48" t="s">
        <v>75</v>
      </c>
      <c r="T48" s="16">
        <v>3</v>
      </c>
      <c r="U48" s="16">
        <v>3</v>
      </c>
      <c r="V48" s="16">
        <v>2</v>
      </c>
    </row>
    <row r="49" spans="1:22" x14ac:dyDescent="0.35">
      <c r="A49" s="3">
        <v>48</v>
      </c>
      <c r="B49" s="4">
        <v>37803</v>
      </c>
      <c r="C49" s="4"/>
      <c r="D49" s="48" t="s">
        <v>53</v>
      </c>
      <c r="E49" s="48" t="s">
        <v>9</v>
      </c>
      <c r="F49" s="48" t="s">
        <v>63</v>
      </c>
      <c r="G49" s="48" t="s">
        <v>63</v>
      </c>
      <c r="H49" s="48" t="s">
        <v>63</v>
      </c>
      <c r="I49" s="48">
        <v>14756</v>
      </c>
      <c r="J49" s="12">
        <f t="shared" si="0"/>
        <v>177072</v>
      </c>
      <c r="K49" s="12">
        <f>J49*1.05</f>
        <v>185925.6</v>
      </c>
      <c r="L49" s="12">
        <f t="shared" si="1"/>
        <v>210095.92799999999</v>
      </c>
      <c r="M49" s="48">
        <v>2</v>
      </c>
      <c r="N49" s="17">
        <v>7</v>
      </c>
      <c r="O49" s="17">
        <v>7</v>
      </c>
      <c r="P49" s="17">
        <v>7</v>
      </c>
      <c r="Q49" s="48" t="s">
        <v>2</v>
      </c>
      <c r="R49" s="48" t="s">
        <v>69</v>
      </c>
      <c r="S49" s="48" t="s">
        <v>74</v>
      </c>
      <c r="T49" s="16">
        <v>4</v>
      </c>
      <c r="U49" s="16">
        <v>3</v>
      </c>
      <c r="V49" s="16">
        <v>2</v>
      </c>
    </row>
    <row r="50" spans="1:22" x14ac:dyDescent="0.35">
      <c r="A50" s="3">
        <v>49</v>
      </c>
      <c r="B50" s="4">
        <v>37803</v>
      </c>
      <c r="C50" s="4"/>
      <c r="D50" s="48" t="s">
        <v>53</v>
      </c>
      <c r="E50" s="48" t="s">
        <v>56</v>
      </c>
      <c r="F50" s="48" t="s">
        <v>63</v>
      </c>
      <c r="G50" s="48" t="s">
        <v>63</v>
      </c>
      <c r="H50" s="48" t="s">
        <v>63</v>
      </c>
      <c r="I50" s="48">
        <v>9724</v>
      </c>
      <c r="J50" s="12">
        <f t="shared" si="0"/>
        <v>116688</v>
      </c>
      <c r="K50" s="12">
        <f>J50*1.05</f>
        <v>122522.40000000001</v>
      </c>
      <c r="L50" s="12">
        <f t="shared" si="1"/>
        <v>138450.31200000001</v>
      </c>
      <c r="M50" s="48">
        <v>2</v>
      </c>
      <c r="N50" s="17">
        <v>6</v>
      </c>
      <c r="O50" s="17">
        <v>6</v>
      </c>
      <c r="P50" s="17">
        <v>6</v>
      </c>
      <c r="Q50" s="48" t="s">
        <v>67</v>
      </c>
      <c r="R50" s="48" t="s">
        <v>69</v>
      </c>
      <c r="S50" s="48" t="s">
        <v>73</v>
      </c>
      <c r="T50" s="16">
        <v>2</v>
      </c>
      <c r="U50" s="16">
        <v>1</v>
      </c>
      <c r="V50" s="16">
        <v>2</v>
      </c>
    </row>
    <row r="51" spans="1:22" x14ac:dyDescent="0.35">
      <c r="A51" s="3">
        <v>50</v>
      </c>
      <c r="B51" s="4">
        <v>38200</v>
      </c>
      <c r="C51" s="4"/>
      <c r="D51" s="48" t="s">
        <v>53</v>
      </c>
      <c r="E51" s="48" t="s">
        <v>56</v>
      </c>
      <c r="F51" s="48" t="s">
        <v>63</v>
      </c>
      <c r="G51" s="48" t="s">
        <v>63</v>
      </c>
      <c r="H51" s="48" t="s">
        <v>63</v>
      </c>
      <c r="I51" s="48">
        <v>5329</v>
      </c>
      <c r="J51" s="12">
        <f t="shared" si="0"/>
        <v>63948</v>
      </c>
      <c r="K51" s="12">
        <f>J51*1.05</f>
        <v>67145.400000000009</v>
      </c>
      <c r="L51" s="12">
        <f t="shared" si="1"/>
        <v>75874.301999999996</v>
      </c>
      <c r="M51" s="48">
        <v>7</v>
      </c>
      <c r="N51" s="17">
        <v>7</v>
      </c>
      <c r="O51" s="17">
        <v>7</v>
      </c>
      <c r="P51" s="17">
        <v>7</v>
      </c>
      <c r="Q51" s="48" t="s">
        <v>2</v>
      </c>
      <c r="R51" s="48" t="s">
        <v>71</v>
      </c>
      <c r="S51" s="48" t="s">
        <v>74</v>
      </c>
      <c r="T51" s="16">
        <v>2</v>
      </c>
      <c r="U51" s="16">
        <v>4</v>
      </c>
      <c r="V51" s="16">
        <v>3</v>
      </c>
    </row>
    <row r="52" spans="1:22" x14ac:dyDescent="0.35">
      <c r="A52" s="3">
        <v>51</v>
      </c>
      <c r="B52" s="4">
        <v>38596</v>
      </c>
      <c r="C52" s="4"/>
      <c r="D52" s="48" t="s">
        <v>53</v>
      </c>
      <c r="E52" s="48" t="s">
        <v>55</v>
      </c>
      <c r="F52" s="48" t="s">
        <v>63</v>
      </c>
      <c r="G52" s="48" t="s">
        <v>63</v>
      </c>
      <c r="H52" s="48" t="s">
        <v>63</v>
      </c>
      <c r="I52" s="48">
        <v>5163</v>
      </c>
      <c r="J52" s="12">
        <f t="shared" si="0"/>
        <v>61956</v>
      </c>
      <c r="K52" s="12">
        <f>J52*1.05</f>
        <v>65053.8</v>
      </c>
      <c r="L52" s="12">
        <f t="shared" si="1"/>
        <v>73510.793999999994</v>
      </c>
      <c r="M52" s="48">
        <v>5</v>
      </c>
      <c r="N52" s="17">
        <v>8</v>
      </c>
      <c r="O52" s="17">
        <v>7</v>
      </c>
      <c r="P52" s="17">
        <v>7</v>
      </c>
      <c r="Q52" s="48" t="s">
        <v>67</v>
      </c>
      <c r="R52" s="48" t="s">
        <v>71</v>
      </c>
      <c r="S52" s="48" t="s">
        <v>73</v>
      </c>
      <c r="T52" s="16">
        <v>3</v>
      </c>
      <c r="U52" s="16">
        <v>4</v>
      </c>
      <c r="V52" s="16">
        <v>2</v>
      </c>
    </row>
    <row r="53" spans="1:22" x14ac:dyDescent="0.35">
      <c r="A53" s="3">
        <v>52</v>
      </c>
      <c r="B53" s="4">
        <v>39387</v>
      </c>
      <c r="C53" s="4"/>
      <c r="D53" s="48" t="s">
        <v>53</v>
      </c>
      <c r="E53" s="48" t="s">
        <v>56</v>
      </c>
      <c r="F53" s="48" t="s">
        <v>63</v>
      </c>
      <c r="G53" s="48" t="s">
        <v>63</v>
      </c>
      <c r="H53" s="48" t="s">
        <v>63</v>
      </c>
      <c r="I53" s="48">
        <v>4505</v>
      </c>
      <c r="J53" s="12">
        <f t="shared" si="0"/>
        <v>54060</v>
      </c>
      <c r="K53" s="12">
        <f>J53*1.05</f>
        <v>56763</v>
      </c>
      <c r="L53" s="12">
        <f t="shared" si="1"/>
        <v>64142.189999999995</v>
      </c>
      <c r="M53" s="48">
        <v>6</v>
      </c>
      <c r="N53" s="17">
        <v>1</v>
      </c>
      <c r="O53" s="17">
        <v>2</v>
      </c>
      <c r="P53" s="17">
        <v>3</v>
      </c>
      <c r="Q53" s="48" t="s">
        <v>67</v>
      </c>
      <c r="R53" s="48" t="s">
        <v>69</v>
      </c>
      <c r="S53" s="48" t="s">
        <v>73</v>
      </c>
      <c r="T53" s="16">
        <v>3</v>
      </c>
      <c r="U53" s="16">
        <v>2</v>
      </c>
      <c r="V53" s="16">
        <v>3</v>
      </c>
    </row>
    <row r="54" spans="1:22" x14ac:dyDescent="0.35">
      <c r="A54" s="3">
        <v>53</v>
      </c>
      <c r="B54" s="4">
        <v>44136</v>
      </c>
      <c r="C54" s="4">
        <v>42522</v>
      </c>
      <c r="D54" s="48" t="s">
        <v>52</v>
      </c>
      <c r="E54" s="48" t="s">
        <v>54</v>
      </c>
      <c r="F54" s="48" t="s">
        <v>63</v>
      </c>
      <c r="G54" s="48" t="s">
        <v>63</v>
      </c>
      <c r="H54" s="48" t="s">
        <v>63</v>
      </c>
      <c r="I54" s="48">
        <v>2835</v>
      </c>
      <c r="J54" s="12">
        <f t="shared" si="0"/>
        <v>34020</v>
      </c>
      <c r="K54" s="12">
        <f>J54*1.05</f>
        <v>35721</v>
      </c>
      <c r="L54" s="12">
        <f t="shared" si="1"/>
        <v>40364.729999999996</v>
      </c>
      <c r="M54" s="48">
        <v>5</v>
      </c>
      <c r="N54" s="17">
        <v>4</v>
      </c>
      <c r="O54" s="17">
        <v>5</v>
      </c>
      <c r="P54" s="17">
        <v>6</v>
      </c>
      <c r="Q54" s="48" t="s">
        <v>67</v>
      </c>
      <c r="R54" s="48" t="s">
        <v>69</v>
      </c>
      <c r="S54" s="48" t="s">
        <v>73</v>
      </c>
      <c r="T54" s="16">
        <v>1</v>
      </c>
      <c r="U54" s="16">
        <v>4</v>
      </c>
      <c r="V54" s="16">
        <v>2</v>
      </c>
    </row>
    <row r="55" spans="1:22" x14ac:dyDescent="0.35">
      <c r="A55" s="3">
        <v>54</v>
      </c>
      <c r="B55" s="4">
        <v>39387</v>
      </c>
      <c r="C55" s="4"/>
      <c r="D55" s="48" t="s">
        <v>53</v>
      </c>
      <c r="E55" s="48" t="s">
        <v>56</v>
      </c>
      <c r="F55" s="48" t="s">
        <v>63</v>
      </c>
      <c r="G55" s="48" t="s">
        <v>63</v>
      </c>
      <c r="H55" s="48" t="s">
        <v>63</v>
      </c>
      <c r="I55" s="48">
        <v>2613</v>
      </c>
      <c r="J55" s="12">
        <f t="shared" si="0"/>
        <v>31356</v>
      </c>
      <c r="K55" s="12">
        <f>J55*1.05</f>
        <v>32923.800000000003</v>
      </c>
      <c r="L55" s="12">
        <f t="shared" si="1"/>
        <v>37203.894</v>
      </c>
      <c r="M55" s="48">
        <v>1</v>
      </c>
      <c r="N55" s="17">
        <v>7</v>
      </c>
      <c r="O55" s="17">
        <v>8</v>
      </c>
      <c r="P55" s="17">
        <v>9</v>
      </c>
      <c r="Q55" s="48" t="s">
        <v>67</v>
      </c>
      <c r="R55" s="48" t="s">
        <v>70</v>
      </c>
      <c r="S55" s="48" t="s">
        <v>73</v>
      </c>
      <c r="T55" s="16">
        <v>1</v>
      </c>
      <c r="U55" s="16">
        <v>3</v>
      </c>
      <c r="V55" s="16">
        <v>2</v>
      </c>
    </row>
    <row r="56" spans="1:22" x14ac:dyDescent="0.35">
      <c r="A56" s="3">
        <v>55</v>
      </c>
      <c r="B56" s="4">
        <v>39814</v>
      </c>
      <c r="C56" s="4"/>
      <c r="D56" s="48" t="s">
        <v>52</v>
      </c>
      <c r="E56" s="48" t="s">
        <v>58</v>
      </c>
      <c r="F56" s="48" t="s">
        <v>63</v>
      </c>
      <c r="G56" s="48" t="s">
        <v>63</v>
      </c>
      <c r="H56" s="48" t="s">
        <v>63</v>
      </c>
      <c r="I56" s="48">
        <v>4941</v>
      </c>
      <c r="J56" s="12">
        <f t="shared" si="0"/>
        <v>59292</v>
      </c>
      <c r="K56" s="12">
        <f>J56*1.05</f>
        <v>62256.600000000006</v>
      </c>
      <c r="L56" s="12">
        <f t="shared" si="1"/>
        <v>70349.957999999999</v>
      </c>
      <c r="M56" s="48">
        <v>6</v>
      </c>
      <c r="N56" s="17">
        <v>10</v>
      </c>
      <c r="O56" s="17">
        <v>1</v>
      </c>
      <c r="P56" s="17">
        <v>2</v>
      </c>
      <c r="Q56" s="48" t="s">
        <v>67</v>
      </c>
      <c r="R56" s="48" t="s">
        <v>69</v>
      </c>
      <c r="S56" s="48" t="s">
        <v>74</v>
      </c>
      <c r="T56" s="16">
        <v>2</v>
      </c>
      <c r="U56" s="16">
        <v>2</v>
      </c>
      <c r="V56" s="16">
        <v>0</v>
      </c>
    </row>
    <row r="57" spans="1:22" x14ac:dyDescent="0.35">
      <c r="A57" s="3">
        <v>56</v>
      </c>
      <c r="B57" s="4">
        <v>39814</v>
      </c>
      <c r="C57" s="4"/>
      <c r="D57" s="48" t="s">
        <v>52</v>
      </c>
      <c r="E57" s="48" t="s">
        <v>56</v>
      </c>
      <c r="F57" s="48" t="s">
        <v>63</v>
      </c>
      <c r="G57" s="48" t="s">
        <v>63</v>
      </c>
      <c r="H57" s="48" t="s">
        <v>63</v>
      </c>
      <c r="I57" s="48">
        <v>3204</v>
      </c>
      <c r="J57" s="12">
        <f t="shared" si="0"/>
        <v>38448</v>
      </c>
      <c r="K57" s="12">
        <f>J57*1.05</f>
        <v>40370.400000000001</v>
      </c>
      <c r="L57" s="12">
        <f t="shared" si="1"/>
        <v>45618.551999999996</v>
      </c>
      <c r="M57" s="48">
        <v>5</v>
      </c>
      <c r="N57" s="17">
        <v>5</v>
      </c>
      <c r="O57" s="17">
        <v>6</v>
      </c>
      <c r="P57" s="17">
        <v>8</v>
      </c>
      <c r="Q57" s="48" t="s">
        <v>67</v>
      </c>
      <c r="R57" s="48" t="s">
        <v>69</v>
      </c>
      <c r="S57" s="48" t="s">
        <v>75</v>
      </c>
      <c r="T57" s="16">
        <v>4</v>
      </c>
      <c r="U57" s="16">
        <v>1</v>
      </c>
      <c r="V57" s="16">
        <v>3</v>
      </c>
    </row>
    <row r="58" spans="1:22" x14ac:dyDescent="0.35">
      <c r="A58" s="3">
        <v>57</v>
      </c>
      <c r="B58" s="4">
        <v>39814</v>
      </c>
      <c r="C58" s="4"/>
      <c r="D58" s="48" t="s">
        <v>53</v>
      </c>
      <c r="E58" s="48" t="s">
        <v>9</v>
      </c>
      <c r="F58" s="48" t="s">
        <v>63</v>
      </c>
      <c r="G58" s="48" t="s">
        <v>63</v>
      </c>
      <c r="H58" s="48" t="s">
        <v>63</v>
      </c>
      <c r="I58" s="48">
        <v>17181</v>
      </c>
      <c r="J58" s="12">
        <f t="shared" si="0"/>
        <v>206172</v>
      </c>
      <c r="K58" s="12">
        <f>J58*1.05</f>
        <v>216480.6</v>
      </c>
      <c r="L58" s="12">
        <f t="shared" si="1"/>
        <v>244623.07799999998</v>
      </c>
      <c r="M58" s="48">
        <v>4</v>
      </c>
      <c r="N58" s="17">
        <v>7</v>
      </c>
      <c r="O58" s="17">
        <v>7</v>
      </c>
      <c r="P58" s="17">
        <v>7</v>
      </c>
      <c r="Q58" s="48" t="s">
        <v>67</v>
      </c>
      <c r="R58" s="48" t="s">
        <v>70</v>
      </c>
      <c r="S58" s="48" t="s">
        <v>73</v>
      </c>
      <c r="T58" s="16">
        <v>4</v>
      </c>
      <c r="U58" s="16">
        <v>1</v>
      </c>
      <c r="V58" s="16">
        <v>2</v>
      </c>
    </row>
    <row r="59" spans="1:22" x14ac:dyDescent="0.35">
      <c r="A59" s="3">
        <v>58</v>
      </c>
      <c r="B59" s="4">
        <v>40210</v>
      </c>
      <c r="D59" s="48" t="s">
        <v>52</v>
      </c>
      <c r="E59" s="48" t="s">
        <v>56</v>
      </c>
      <c r="F59" s="48" t="s">
        <v>63</v>
      </c>
      <c r="G59" s="48" t="s">
        <v>63</v>
      </c>
      <c r="H59" s="48" t="s">
        <v>63</v>
      </c>
      <c r="I59" s="48">
        <v>5605</v>
      </c>
      <c r="J59" s="12">
        <f t="shared" si="0"/>
        <v>67260</v>
      </c>
      <c r="K59" s="12">
        <f>J59*1.05</f>
        <v>70623</v>
      </c>
      <c r="L59" s="12">
        <f t="shared" si="1"/>
        <v>79803.989999999991</v>
      </c>
      <c r="M59" s="48">
        <v>1</v>
      </c>
      <c r="N59" s="17">
        <v>7</v>
      </c>
      <c r="O59" s="17">
        <v>7</v>
      </c>
      <c r="P59" s="17">
        <v>7</v>
      </c>
      <c r="Q59" s="48" t="s">
        <v>67</v>
      </c>
      <c r="R59" s="48" t="s">
        <v>70</v>
      </c>
      <c r="S59" s="48" t="s">
        <v>74</v>
      </c>
      <c r="T59" s="16">
        <v>2</v>
      </c>
      <c r="U59" s="16">
        <v>2</v>
      </c>
      <c r="V59" s="16">
        <v>2</v>
      </c>
    </row>
    <row r="60" spans="1:22" x14ac:dyDescent="0.35">
      <c r="A60" s="3">
        <v>59</v>
      </c>
      <c r="B60" s="4">
        <v>43497</v>
      </c>
      <c r="C60" s="4"/>
      <c r="D60" s="48" t="s">
        <v>53</v>
      </c>
      <c r="E60" s="48" t="s">
        <v>54</v>
      </c>
      <c r="F60" s="48" t="s">
        <v>63</v>
      </c>
      <c r="G60" s="48" t="s">
        <v>63</v>
      </c>
      <c r="H60" s="48" t="s">
        <v>63</v>
      </c>
      <c r="I60" s="48">
        <v>2348</v>
      </c>
      <c r="J60" s="12">
        <f t="shared" si="0"/>
        <v>28176</v>
      </c>
      <c r="K60" s="12">
        <f>J60*1.05</f>
        <v>29584.800000000003</v>
      </c>
      <c r="L60" s="12">
        <f t="shared" si="1"/>
        <v>33430.824000000001</v>
      </c>
      <c r="M60" s="48">
        <v>8</v>
      </c>
      <c r="N60" s="17">
        <v>8</v>
      </c>
      <c r="O60" s="17">
        <v>8</v>
      </c>
      <c r="P60" s="17">
        <v>7</v>
      </c>
      <c r="Q60" s="48" t="s">
        <v>67</v>
      </c>
      <c r="R60" s="48" t="s">
        <v>69</v>
      </c>
      <c r="S60" s="48" t="s">
        <v>73</v>
      </c>
      <c r="T60" s="16">
        <v>2</v>
      </c>
      <c r="U60" s="16">
        <v>2</v>
      </c>
      <c r="V60" s="16">
        <v>2</v>
      </c>
    </row>
    <row r="61" spans="1:22" x14ac:dyDescent="0.35">
      <c r="A61" s="3">
        <v>60</v>
      </c>
      <c r="B61" s="4">
        <v>40210</v>
      </c>
      <c r="C61" s="4"/>
      <c r="D61" s="48" t="s">
        <v>53</v>
      </c>
      <c r="E61" s="48" t="s">
        <v>56</v>
      </c>
      <c r="F61" s="48" t="s">
        <v>63</v>
      </c>
      <c r="G61" s="48" t="s">
        <v>63</v>
      </c>
      <c r="H61" s="48" t="s">
        <v>63</v>
      </c>
      <c r="I61" s="48">
        <v>2024</v>
      </c>
      <c r="J61" s="12">
        <f t="shared" si="0"/>
        <v>24288</v>
      </c>
      <c r="K61" s="12">
        <f>J61*1.05</f>
        <v>25502.400000000001</v>
      </c>
      <c r="L61" s="12">
        <f t="shared" si="1"/>
        <v>28817.712</v>
      </c>
      <c r="M61" s="48">
        <v>6</v>
      </c>
      <c r="N61" s="17">
        <v>5</v>
      </c>
      <c r="O61" s="17">
        <v>7</v>
      </c>
      <c r="P61" s="17">
        <v>7</v>
      </c>
      <c r="Q61" s="48" t="s">
        <v>67</v>
      </c>
      <c r="R61" s="48" t="s">
        <v>71</v>
      </c>
      <c r="S61" s="48" t="s">
        <v>74</v>
      </c>
      <c r="T61" s="16">
        <v>4</v>
      </c>
      <c r="U61" s="16">
        <v>2</v>
      </c>
      <c r="V61" s="16">
        <v>1</v>
      </c>
    </row>
    <row r="62" spans="1:22" x14ac:dyDescent="0.35">
      <c r="A62" s="3">
        <v>61</v>
      </c>
      <c r="B62" s="4">
        <v>40210</v>
      </c>
      <c r="C62" s="4"/>
      <c r="D62" s="48" t="s">
        <v>53</v>
      </c>
      <c r="E62" s="48" t="s">
        <v>55</v>
      </c>
      <c r="F62" s="48" t="s">
        <v>63</v>
      </c>
      <c r="G62" s="48" t="s">
        <v>63</v>
      </c>
      <c r="H62" s="48" t="s">
        <v>63</v>
      </c>
      <c r="I62" s="48">
        <v>9439</v>
      </c>
      <c r="J62" s="12">
        <f t="shared" si="0"/>
        <v>113268</v>
      </c>
      <c r="K62" s="12">
        <f>J62*1.05</f>
        <v>118931.40000000001</v>
      </c>
      <c r="L62" s="12">
        <f t="shared" si="1"/>
        <v>134392.48199999999</v>
      </c>
      <c r="M62" s="48">
        <v>3</v>
      </c>
      <c r="N62" s="17">
        <v>7</v>
      </c>
      <c r="O62" s="17">
        <v>7</v>
      </c>
      <c r="P62" s="17">
        <v>7</v>
      </c>
      <c r="Q62" s="48" t="s">
        <v>2</v>
      </c>
      <c r="R62" s="48" t="s">
        <v>69</v>
      </c>
      <c r="S62" s="48" t="s">
        <v>73</v>
      </c>
      <c r="T62" s="16">
        <v>3</v>
      </c>
      <c r="U62" s="16">
        <v>4</v>
      </c>
      <c r="V62" s="16">
        <v>2</v>
      </c>
    </row>
    <row r="63" spans="1:22" x14ac:dyDescent="0.35">
      <c r="A63" s="3">
        <v>62</v>
      </c>
      <c r="B63" s="4">
        <v>40603</v>
      </c>
      <c r="C63" s="4"/>
      <c r="D63" s="48" t="s">
        <v>52</v>
      </c>
      <c r="E63" s="48" t="s">
        <v>56</v>
      </c>
      <c r="F63" s="48" t="s">
        <v>63</v>
      </c>
      <c r="G63" s="48" t="s">
        <v>63</v>
      </c>
      <c r="H63" s="48" t="s">
        <v>63</v>
      </c>
      <c r="I63" s="48">
        <v>2566</v>
      </c>
      <c r="J63" s="12">
        <f t="shared" si="0"/>
        <v>30792</v>
      </c>
      <c r="K63" s="12">
        <f>J63*1.05</f>
        <v>32331.600000000002</v>
      </c>
      <c r="L63" s="12">
        <f t="shared" si="1"/>
        <v>36534.707999999999</v>
      </c>
      <c r="M63" s="48">
        <v>1</v>
      </c>
      <c r="N63" s="17">
        <v>8</v>
      </c>
      <c r="O63" s="17">
        <v>9</v>
      </c>
      <c r="P63" s="17">
        <v>6</v>
      </c>
      <c r="Q63" s="48" t="s">
        <v>2</v>
      </c>
      <c r="R63" s="48" t="s">
        <v>71</v>
      </c>
      <c r="S63" s="48" t="s">
        <v>74</v>
      </c>
      <c r="T63" s="16">
        <v>3</v>
      </c>
      <c r="U63" s="16">
        <v>3</v>
      </c>
      <c r="V63" s="16">
        <v>2</v>
      </c>
    </row>
    <row r="64" spans="1:22" x14ac:dyDescent="0.35">
      <c r="A64" s="3">
        <v>63</v>
      </c>
      <c r="B64" s="4">
        <v>40603</v>
      </c>
      <c r="C64" s="4">
        <v>43891</v>
      </c>
      <c r="D64" s="48" t="s">
        <v>52</v>
      </c>
      <c r="E64" s="48" t="s">
        <v>56</v>
      </c>
      <c r="F64" s="48" t="s">
        <v>63</v>
      </c>
      <c r="G64" s="48" t="s">
        <v>63</v>
      </c>
      <c r="H64" s="48" t="s">
        <v>63</v>
      </c>
      <c r="I64" s="48">
        <v>2451</v>
      </c>
      <c r="J64" s="12">
        <f t="shared" si="0"/>
        <v>29412</v>
      </c>
      <c r="K64" s="12">
        <f>J64*1.05</f>
        <v>30882.600000000002</v>
      </c>
      <c r="L64" s="12">
        <f t="shared" si="1"/>
        <v>34897.337999999996</v>
      </c>
      <c r="M64" s="48">
        <v>4</v>
      </c>
      <c r="N64" s="17">
        <v>6</v>
      </c>
      <c r="O64" s="17">
        <v>5</v>
      </c>
      <c r="P64" s="17">
        <v>5</v>
      </c>
      <c r="Q64" s="48" t="s">
        <v>67</v>
      </c>
      <c r="R64" s="48" t="s">
        <v>69</v>
      </c>
      <c r="S64" s="48" t="s">
        <v>73</v>
      </c>
      <c r="T64" s="16">
        <v>1</v>
      </c>
      <c r="U64" s="16">
        <v>3</v>
      </c>
      <c r="V64" s="16">
        <v>2</v>
      </c>
    </row>
    <row r="65" spans="1:22" x14ac:dyDescent="0.35">
      <c r="A65" s="3">
        <v>64</v>
      </c>
      <c r="B65" s="4">
        <v>40603</v>
      </c>
      <c r="C65" s="4">
        <v>42522</v>
      </c>
      <c r="D65" s="48" t="s">
        <v>52</v>
      </c>
      <c r="E65" s="48" t="s">
        <v>54</v>
      </c>
      <c r="F65" s="48" t="s">
        <v>63</v>
      </c>
      <c r="G65" s="48" t="s">
        <v>63</v>
      </c>
      <c r="H65" s="48" t="s">
        <v>63</v>
      </c>
      <c r="I65" s="48">
        <v>3072</v>
      </c>
      <c r="J65" s="12">
        <f t="shared" si="0"/>
        <v>36864</v>
      </c>
      <c r="K65" s="12">
        <f>J65*1.05</f>
        <v>38707.200000000004</v>
      </c>
      <c r="L65" s="12">
        <f t="shared" si="1"/>
        <v>43739.135999999999</v>
      </c>
      <c r="M65" s="48">
        <v>1</v>
      </c>
      <c r="N65" s="17">
        <v>8</v>
      </c>
      <c r="O65" s="17">
        <v>8</v>
      </c>
      <c r="P65" s="17">
        <v>6</v>
      </c>
      <c r="Q65" s="48" t="s">
        <v>67</v>
      </c>
      <c r="R65" s="48" t="s">
        <v>71</v>
      </c>
      <c r="S65" s="48" t="s">
        <v>74</v>
      </c>
      <c r="T65" s="16">
        <v>3</v>
      </c>
      <c r="U65" s="16">
        <v>1</v>
      </c>
      <c r="V65" s="16">
        <v>4</v>
      </c>
    </row>
    <row r="66" spans="1:22" x14ac:dyDescent="0.35">
      <c r="A66" s="3">
        <v>65</v>
      </c>
      <c r="B66" s="4">
        <v>40603</v>
      </c>
      <c r="C66" s="4"/>
      <c r="D66" s="48" t="s">
        <v>52</v>
      </c>
      <c r="E66" s="48" t="s">
        <v>56</v>
      </c>
      <c r="F66" s="48" t="s">
        <v>63</v>
      </c>
      <c r="G66" s="48" t="s">
        <v>63</v>
      </c>
      <c r="H66" s="48" t="s">
        <v>63</v>
      </c>
      <c r="I66" s="48">
        <v>4257</v>
      </c>
      <c r="J66" s="12">
        <f t="shared" si="0"/>
        <v>51084</v>
      </c>
      <c r="K66" s="12">
        <f>J66*1.05</f>
        <v>53638.200000000004</v>
      </c>
      <c r="L66" s="12">
        <f t="shared" si="1"/>
        <v>60611.165999999997</v>
      </c>
      <c r="M66" s="48">
        <v>4</v>
      </c>
      <c r="N66" s="17">
        <v>6</v>
      </c>
      <c r="O66" s="17">
        <v>6</v>
      </c>
      <c r="P66" s="17">
        <v>5</v>
      </c>
      <c r="Q66" s="48" t="s">
        <v>2</v>
      </c>
      <c r="R66" s="48" t="s">
        <v>69</v>
      </c>
      <c r="S66" s="48" t="s">
        <v>73</v>
      </c>
      <c r="T66" s="16">
        <v>3</v>
      </c>
      <c r="U66" s="16">
        <v>1</v>
      </c>
      <c r="V66" s="16">
        <v>3</v>
      </c>
    </row>
    <row r="67" spans="1:22" x14ac:dyDescent="0.35">
      <c r="A67" s="3">
        <v>66</v>
      </c>
      <c r="B67" s="4">
        <v>41000</v>
      </c>
      <c r="C67" s="4"/>
      <c r="D67" s="48" t="s">
        <v>52</v>
      </c>
      <c r="E67" s="48" t="s">
        <v>58</v>
      </c>
      <c r="F67" s="48" t="s">
        <v>63</v>
      </c>
      <c r="G67" s="48" t="s">
        <v>63</v>
      </c>
      <c r="H67" s="48" t="s">
        <v>63</v>
      </c>
      <c r="I67" s="48">
        <v>4450</v>
      </c>
      <c r="J67" s="12">
        <f t="shared" ref="J67:J130" si="2">I67*12</f>
        <v>53400</v>
      </c>
      <c r="K67" s="12">
        <f>J67*1.05</f>
        <v>56070</v>
      </c>
      <c r="L67" s="12">
        <f t="shared" ref="L67:L130" si="3">K67*1.13</f>
        <v>63359.099999999991</v>
      </c>
      <c r="M67" s="48">
        <v>1</v>
      </c>
      <c r="N67" s="17">
        <v>6</v>
      </c>
      <c r="O67" s="17">
        <v>7</v>
      </c>
      <c r="P67" s="17">
        <v>6</v>
      </c>
      <c r="Q67" s="48" t="s">
        <v>67</v>
      </c>
      <c r="R67" s="48" t="s">
        <v>69</v>
      </c>
      <c r="S67" s="48" t="s">
        <v>74</v>
      </c>
      <c r="T67" s="16">
        <v>4</v>
      </c>
      <c r="U67" s="16">
        <v>1</v>
      </c>
      <c r="V67" s="16">
        <v>3</v>
      </c>
    </row>
    <row r="68" spans="1:22" x14ac:dyDescent="0.35">
      <c r="A68" s="3">
        <v>67</v>
      </c>
      <c r="B68" s="4">
        <v>41395</v>
      </c>
      <c r="D68" s="48" t="s">
        <v>53</v>
      </c>
      <c r="E68" s="48" t="s">
        <v>56</v>
      </c>
      <c r="F68" s="48" t="s">
        <v>63</v>
      </c>
      <c r="G68" s="48" t="s">
        <v>63</v>
      </c>
      <c r="H68" s="48" t="s">
        <v>63</v>
      </c>
      <c r="I68" s="48">
        <v>2089</v>
      </c>
      <c r="J68" s="12">
        <f t="shared" si="2"/>
        <v>25068</v>
      </c>
      <c r="K68" s="12">
        <f>J68*1.05</f>
        <v>26321.4</v>
      </c>
      <c r="L68" s="12">
        <f t="shared" si="3"/>
        <v>29743.181999999997</v>
      </c>
      <c r="M68" s="48">
        <v>4</v>
      </c>
      <c r="N68" s="17">
        <v>8</v>
      </c>
      <c r="O68" s="17">
        <v>8</v>
      </c>
      <c r="P68" s="17">
        <v>6</v>
      </c>
      <c r="Q68" s="48" t="s">
        <v>67</v>
      </c>
      <c r="R68" s="48" t="s">
        <v>71</v>
      </c>
      <c r="S68" s="48" t="s">
        <v>74</v>
      </c>
      <c r="T68" s="16">
        <v>4</v>
      </c>
      <c r="U68" s="16">
        <v>4</v>
      </c>
      <c r="V68" s="16">
        <v>3</v>
      </c>
    </row>
    <row r="69" spans="1:22" x14ac:dyDescent="0.35">
      <c r="A69" s="3">
        <v>68</v>
      </c>
      <c r="B69" s="4">
        <v>41395</v>
      </c>
      <c r="C69" s="4"/>
      <c r="D69" s="48" t="s">
        <v>53</v>
      </c>
      <c r="E69" s="48" t="s">
        <v>58</v>
      </c>
      <c r="F69" s="48" t="s">
        <v>63</v>
      </c>
      <c r="G69" s="48" t="s">
        <v>63</v>
      </c>
      <c r="H69" s="48" t="s">
        <v>63</v>
      </c>
      <c r="I69" s="48">
        <v>5265</v>
      </c>
      <c r="J69" s="12">
        <f t="shared" si="2"/>
        <v>63180</v>
      </c>
      <c r="K69" s="12">
        <f>J69*1.05</f>
        <v>66339</v>
      </c>
      <c r="L69" s="12">
        <f t="shared" si="3"/>
        <v>74963.069999999992</v>
      </c>
      <c r="M69" s="48">
        <v>2</v>
      </c>
      <c r="N69" s="17">
        <v>6</v>
      </c>
      <c r="O69" s="17">
        <v>6</v>
      </c>
      <c r="P69" s="17">
        <v>5</v>
      </c>
      <c r="Q69" s="48" t="s">
        <v>67</v>
      </c>
      <c r="R69" s="48" t="s">
        <v>71</v>
      </c>
      <c r="S69" s="48" t="s">
        <v>74</v>
      </c>
      <c r="T69" s="16">
        <v>3</v>
      </c>
      <c r="U69" s="16">
        <v>3</v>
      </c>
      <c r="V69" s="16">
        <v>5</v>
      </c>
    </row>
    <row r="70" spans="1:22" x14ac:dyDescent="0.35">
      <c r="A70" s="3">
        <v>69</v>
      </c>
      <c r="B70" s="4">
        <v>41791</v>
      </c>
      <c r="C70" s="4"/>
      <c r="D70" s="48" t="s">
        <v>53</v>
      </c>
      <c r="E70" s="48" t="s">
        <v>58</v>
      </c>
      <c r="F70" s="48" t="s">
        <v>63</v>
      </c>
      <c r="G70" s="48" t="s">
        <v>63</v>
      </c>
      <c r="H70" s="48" t="s">
        <v>63</v>
      </c>
      <c r="I70" s="48">
        <v>6804</v>
      </c>
      <c r="J70" s="12">
        <f t="shared" si="2"/>
        <v>81648</v>
      </c>
      <c r="K70" s="12">
        <f>J70*1.05</f>
        <v>85730.400000000009</v>
      </c>
      <c r="L70" s="12">
        <f t="shared" si="3"/>
        <v>96875.351999999999</v>
      </c>
      <c r="M70" s="48">
        <v>1</v>
      </c>
      <c r="N70" s="17">
        <v>8</v>
      </c>
      <c r="O70" s="17">
        <v>8</v>
      </c>
      <c r="P70" s="17">
        <v>6</v>
      </c>
      <c r="Q70" s="48" t="s">
        <v>2</v>
      </c>
      <c r="R70" s="48" t="s">
        <v>71</v>
      </c>
      <c r="S70" s="48" t="s">
        <v>73</v>
      </c>
      <c r="T70" s="16">
        <v>4</v>
      </c>
      <c r="U70" s="16">
        <v>4</v>
      </c>
      <c r="V70" s="16">
        <v>0</v>
      </c>
    </row>
    <row r="71" spans="1:22" x14ac:dyDescent="0.35">
      <c r="A71" s="3">
        <v>70</v>
      </c>
      <c r="B71" s="4">
        <v>41791</v>
      </c>
      <c r="C71" s="4"/>
      <c r="D71" s="48" t="s">
        <v>53</v>
      </c>
      <c r="E71" s="48" t="s">
        <v>56</v>
      </c>
      <c r="F71" s="48" t="s">
        <v>63</v>
      </c>
      <c r="G71" s="48" t="s">
        <v>63</v>
      </c>
      <c r="H71" s="48" t="s">
        <v>63</v>
      </c>
      <c r="I71" s="48">
        <v>3815</v>
      </c>
      <c r="J71" s="12">
        <f t="shared" si="2"/>
        <v>45780</v>
      </c>
      <c r="K71" s="12">
        <f>J71*1.05</f>
        <v>48069</v>
      </c>
      <c r="L71" s="12">
        <f t="shared" si="3"/>
        <v>54317.969999999994</v>
      </c>
      <c r="M71" s="48">
        <v>1</v>
      </c>
      <c r="N71" s="17">
        <v>6</v>
      </c>
      <c r="O71" s="17">
        <v>6</v>
      </c>
      <c r="P71" s="17">
        <v>5</v>
      </c>
      <c r="Q71" s="48" t="s">
        <v>2</v>
      </c>
      <c r="R71" s="48" t="s">
        <v>70</v>
      </c>
      <c r="S71" s="48" t="s">
        <v>74</v>
      </c>
      <c r="T71" s="16">
        <v>4</v>
      </c>
      <c r="U71" s="16">
        <v>3</v>
      </c>
      <c r="V71" s="16">
        <v>4</v>
      </c>
    </row>
    <row r="72" spans="1:22" x14ac:dyDescent="0.35">
      <c r="A72" s="3">
        <v>71</v>
      </c>
      <c r="B72" s="4">
        <v>41791</v>
      </c>
      <c r="C72" s="4"/>
      <c r="D72" s="48" t="s">
        <v>52</v>
      </c>
      <c r="E72" s="48" t="s">
        <v>56</v>
      </c>
      <c r="F72" s="48" t="s">
        <v>63</v>
      </c>
      <c r="G72" s="48" t="s">
        <v>63</v>
      </c>
      <c r="H72" s="48" t="s">
        <v>63</v>
      </c>
      <c r="I72" s="48">
        <v>2328</v>
      </c>
      <c r="J72" s="12">
        <f t="shared" si="2"/>
        <v>27936</v>
      </c>
      <c r="K72" s="12">
        <f>J72*1.05</f>
        <v>29332.800000000003</v>
      </c>
      <c r="L72" s="12">
        <f t="shared" si="3"/>
        <v>33146.063999999998</v>
      </c>
      <c r="M72" s="48">
        <v>1</v>
      </c>
      <c r="N72" s="17">
        <v>8</v>
      </c>
      <c r="O72" s="17">
        <v>6</v>
      </c>
      <c r="P72" s="17">
        <v>6</v>
      </c>
      <c r="Q72" s="48" t="s">
        <v>2</v>
      </c>
      <c r="R72" s="48" t="s">
        <v>69</v>
      </c>
      <c r="S72" s="48" t="s">
        <v>73</v>
      </c>
      <c r="T72" s="16">
        <v>4</v>
      </c>
      <c r="U72" s="16">
        <v>2</v>
      </c>
      <c r="V72" s="16">
        <v>2</v>
      </c>
    </row>
    <row r="73" spans="1:22" x14ac:dyDescent="0.35">
      <c r="A73" s="3">
        <v>72</v>
      </c>
      <c r="B73" s="4">
        <v>41791</v>
      </c>
      <c r="C73" s="4"/>
      <c r="D73" s="48" t="s">
        <v>53</v>
      </c>
      <c r="E73" s="48" t="s">
        <v>55</v>
      </c>
      <c r="F73" s="48" t="s">
        <v>63</v>
      </c>
      <c r="G73" s="48" t="s">
        <v>63</v>
      </c>
      <c r="H73" s="48" t="s">
        <v>63</v>
      </c>
      <c r="I73" s="48">
        <v>9396</v>
      </c>
      <c r="J73" s="12">
        <f t="shared" si="2"/>
        <v>112752</v>
      </c>
      <c r="K73" s="12">
        <f>J73*1.05</f>
        <v>118389.6</v>
      </c>
      <c r="L73" s="12">
        <f t="shared" si="3"/>
        <v>133780.24799999999</v>
      </c>
      <c r="M73" s="48">
        <v>7</v>
      </c>
      <c r="N73" s="17">
        <v>6</v>
      </c>
      <c r="O73" s="17">
        <v>7</v>
      </c>
      <c r="P73" s="17">
        <v>7</v>
      </c>
      <c r="Q73" s="48" t="s">
        <v>67</v>
      </c>
      <c r="R73" s="48" t="s">
        <v>69</v>
      </c>
      <c r="S73" s="48" t="s">
        <v>74</v>
      </c>
      <c r="T73" s="16">
        <v>4</v>
      </c>
      <c r="U73" s="16">
        <v>1</v>
      </c>
      <c r="V73" s="16">
        <v>3</v>
      </c>
    </row>
    <row r="74" spans="1:22" x14ac:dyDescent="0.35">
      <c r="A74" s="3">
        <v>73</v>
      </c>
      <c r="B74" s="4">
        <v>41791</v>
      </c>
      <c r="C74" s="4"/>
      <c r="D74" s="48" t="s">
        <v>53</v>
      </c>
      <c r="E74" s="48" t="s">
        <v>60</v>
      </c>
      <c r="F74" s="48" t="s">
        <v>63</v>
      </c>
      <c r="G74" s="48" t="s">
        <v>63</v>
      </c>
      <c r="H74" s="48" t="s">
        <v>63</v>
      </c>
      <c r="I74" s="48">
        <v>12185</v>
      </c>
      <c r="J74" s="12">
        <f t="shared" si="2"/>
        <v>146220</v>
      </c>
      <c r="K74" s="12">
        <f>J74*1.05</f>
        <v>153531</v>
      </c>
      <c r="L74" s="12">
        <f t="shared" si="3"/>
        <v>173490.02999999997</v>
      </c>
      <c r="M74" s="48">
        <v>1</v>
      </c>
      <c r="N74" s="17">
        <v>6</v>
      </c>
      <c r="O74" s="17">
        <v>6</v>
      </c>
      <c r="P74" s="17">
        <v>6</v>
      </c>
      <c r="Q74" s="48" t="s">
        <v>2</v>
      </c>
      <c r="R74" s="48" t="s">
        <v>70</v>
      </c>
      <c r="S74" s="48" t="s">
        <v>76</v>
      </c>
      <c r="T74" s="16">
        <v>2</v>
      </c>
      <c r="U74" s="16">
        <v>4</v>
      </c>
      <c r="V74" s="16">
        <v>1</v>
      </c>
    </row>
    <row r="75" spans="1:22" x14ac:dyDescent="0.35">
      <c r="A75" s="3">
        <v>74</v>
      </c>
      <c r="B75" s="4">
        <v>42583</v>
      </c>
      <c r="C75" s="4"/>
      <c r="D75" s="48" t="s">
        <v>53</v>
      </c>
      <c r="E75" s="48" t="s">
        <v>54</v>
      </c>
      <c r="F75" s="48" t="s">
        <v>63</v>
      </c>
      <c r="G75" s="48" t="s">
        <v>63</v>
      </c>
      <c r="H75" s="48" t="s">
        <v>63</v>
      </c>
      <c r="I75" s="48">
        <v>2232</v>
      </c>
      <c r="J75" s="12">
        <f t="shared" si="2"/>
        <v>26784</v>
      </c>
      <c r="K75" s="12">
        <f>J75*1.05</f>
        <v>28123.200000000001</v>
      </c>
      <c r="L75" s="12">
        <f t="shared" si="3"/>
        <v>31779.215999999997</v>
      </c>
      <c r="M75" s="48">
        <v>7</v>
      </c>
      <c r="N75" s="17">
        <v>6</v>
      </c>
      <c r="O75" s="17">
        <v>6</v>
      </c>
      <c r="P75" s="17">
        <v>6</v>
      </c>
      <c r="Q75" s="48" t="s">
        <v>67</v>
      </c>
      <c r="R75" s="48" t="s">
        <v>69</v>
      </c>
      <c r="S75" s="48" t="s">
        <v>74</v>
      </c>
      <c r="T75" s="16">
        <v>3</v>
      </c>
      <c r="U75" s="16">
        <v>3</v>
      </c>
      <c r="V75" s="16">
        <v>1</v>
      </c>
    </row>
    <row r="76" spans="1:22" x14ac:dyDescent="0.35">
      <c r="A76" s="3">
        <v>75</v>
      </c>
      <c r="B76" s="4">
        <v>44044</v>
      </c>
      <c r="C76" s="4"/>
      <c r="D76" s="48" t="s">
        <v>52</v>
      </c>
      <c r="E76" s="48" t="s">
        <v>56</v>
      </c>
      <c r="F76" s="48" t="s">
        <v>63</v>
      </c>
      <c r="G76" s="48" t="s">
        <v>63</v>
      </c>
      <c r="H76" s="48" t="s">
        <v>63</v>
      </c>
      <c r="I76" s="48">
        <v>3072</v>
      </c>
      <c r="J76" s="12">
        <f t="shared" si="2"/>
        <v>36864</v>
      </c>
      <c r="K76" s="12">
        <f>J76*1.05</f>
        <v>38707.200000000004</v>
      </c>
      <c r="L76" s="12">
        <f t="shared" si="3"/>
        <v>43739.135999999999</v>
      </c>
      <c r="M76" s="48">
        <v>2</v>
      </c>
      <c r="N76" s="17">
        <v>8</v>
      </c>
      <c r="O76" s="17">
        <v>8</v>
      </c>
      <c r="P76" s="17">
        <v>6</v>
      </c>
      <c r="Q76" s="48" t="s">
        <v>67</v>
      </c>
      <c r="R76" s="48" t="s">
        <v>69</v>
      </c>
      <c r="S76" s="48" t="s">
        <v>73</v>
      </c>
      <c r="T76" s="16">
        <v>3</v>
      </c>
      <c r="U76" s="16">
        <v>1</v>
      </c>
      <c r="V76" s="16">
        <v>2</v>
      </c>
    </row>
    <row r="77" spans="1:22" x14ac:dyDescent="0.35">
      <c r="A77" s="3">
        <v>76</v>
      </c>
      <c r="B77" s="4">
        <v>42583</v>
      </c>
      <c r="C77" s="4"/>
      <c r="D77" s="48" t="s">
        <v>52</v>
      </c>
      <c r="E77" s="48" t="s">
        <v>56</v>
      </c>
      <c r="F77" s="48" t="s">
        <v>63</v>
      </c>
      <c r="G77" s="48" t="s">
        <v>63</v>
      </c>
      <c r="H77" s="48" t="s">
        <v>63</v>
      </c>
      <c r="I77" s="48">
        <v>3319</v>
      </c>
      <c r="J77" s="12">
        <f t="shared" si="2"/>
        <v>39828</v>
      </c>
      <c r="K77" s="12">
        <f>J77*1.05</f>
        <v>41819.4</v>
      </c>
      <c r="L77" s="12">
        <f t="shared" si="3"/>
        <v>47255.921999999999</v>
      </c>
      <c r="M77" s="48">
        <v>1</v>
      </c>
      <c r="N77" s="17">
        <v>6</v>
      </c>
      <c r="O77" s="17">
        <v>6</v>
      </c>
      <c r="P77" s="17">
        <v>5</v>
      </c>
      <c r="Q77" s="48" t="s">
        <v>67</v>
      </c>
      <c r="R77" s="48" t="s">
        <v>69</v>
      </c>
      <c r="S77" s="48" t="s">
        <v>75</v>
      </c>
      <c r="T77" s="16">
        <v>1</v>
      </c>
      <c r="U77" s="16">
        <v>4</v>
      </c>
      <c r="V77" s="16">
        <v>3</v>
      </c>
    </row>
    <row r="78" spans="1:22" x14ac:dyDescent="0.35">
      <c r="A78" s="3">
        <v>77</v>
      </c>
      <c r="B78" s="4">
        <v>42583</v>
      </c>
      <c r="C78" s="4"/>
      <c r="D78" s="48" t="s">
        <v>53</v>
      </c>
      <c r="E78" s="48" t="s">
        <v>60</v>
      </c>
      <c r="F78" s="48" t="s">
        <v>63</v>
      </c>
      <c r="G78" s="48" t="s">
        <v>63</v>
      </c>
      <c r="H78" s="48" t="s">
        <v>63</v>
      </c>
      <c r="I78" s="48">
        <v>13675</v>
      </c>
      <c r="J78" s="12">
        <f t="shared" si="2"/>
        <v>164100</v>
      </c>
      <c r="K78" s="12">
        <f>J78*1.05</f>
        <v>172305</v>
      </c>
      <c r="L78" s="12">
        <f t="shared" si="3"/>
        <v>194704.65</v>
      </c>
      <c r="M78" s="48">
        <v>9</v>
      </c>
      <c r="N78" s="17">
        <v>7</v>
      </c>
      <c r="O78" s="17">
        <v>7</v>
      </c>
      <c r="P78" s="17">
        <v>7</v>
      </c>
      <c r="Q78" s="48" t="s">
        <v>67</v>
      </c>
      <c r="R78" s="48" t="s">
        <v>70</v>
      </c>
      <c r="S78" s="48" t="s">
        <v>74</v>
      </c>
      <c r="T78" s="16">
        <v>2</v>
      </c>
      <c r="U78" s="16">
        <v>3</v>
      </c>
      <c r="V78" s="16">
        <v>3</v>
      </c>
    </row>
    <row r="79" spans="1:22" x14ac:dyDescent="0.35">
      <c r="A79" s="3">
        <v>78</v>
      </c>
      <c r="B79" s="4">
        <v>42583</v>
      </c>
      <c r="D79" s="48" t="s">
        <v>53</v>
      </c>
      <c r="E79" s="48" t="s">
        <v>58</v>
      </c>
      <c r="F79" s="48" t="s">
        <v>63</v>
      </c>
      <c r="G79" s="48" t="s">
        <v>63</v>
      </c>
      <c r="H79" s="48" t="s">
        <v>63</v>
      </c>
      <c r="I79" s="48">
        <v>10048</v>
      </c>
      <c r="J79" s="12">
        <f t="shared" si="2"/>
        <v>120576</v>
      </c>
      <c r="K79" s="12">
        <f>J79*1.05</f>
        <v>126604.8</v>
      </c>
      <c r="L79" s="12">
        <f t="shared" si="3"/>
        <v>143063.424</v>
      </c>
      <c r="M79" s="48">
        <v>6</v>
      </c>
      <c r="N79" s="17">
        <v>8</v>
      </c>
      <c r="O79" s="17">
        <v>8</v>
      </c>
      <c r="P79" s="17">
        <v>6</v>
      </c>
      <c r="Q79" s="48" t="s">
        <v>67</v>
      </c>
      <c r="R79" s="48" t="s">
        <v>70</v>
      </c>
      <c r="S79" s="48" t="s">
        <v>74</v>
      </c>
      <c r="T79" s="16">
        <v>1</v>
      </c>
      <c r="U79" s="16">
        <v>3</v>
      </c>
      <c r="V79" s="16">
        <v>5</v>
      </c>
    </row>
    <row r="80" spans="1:22" x14ac:dyDescent="0.35">
      <c r="A80" s="3">
        <v>79</v>
      </c>
      <c r="B80" s="4">
        <v>42583</v>
      </c>
      <c r="C80" s="4"/>
      <c r="D80" s="48" t="s">
        <v>53</v>
      </c>
      <c r="E80" s="48" t="s">
        <v>54</v>
      </c>
      <c r="F80" s="48" t="s">
        <v>63</v>
      </c>
      <c r="G80" s="48" t="s">
        <v>63</v>
      </c>
      <c r="H80" s="48" t="s">
        <v>63</v>
      </c>
      <c r="I80" s="48">
        <v>2593</v>
      </c>
      <c r="J80" s="12">
        <f t="shared" si="2"/>
        <v>31116</v>
      </c>
      <c r="K80" s="12">
        <f>J80*1.05</f>
        <v>32671.800000000003</v>
      </c>
      <c r="L80" s="12">
        <f t="shared" si="3"/>
        <v>36919.133999999998</v>
      </c>
      <c r="M80" s="48">
        <v>0</v>
      </c>
      <c r="N80" s="17">
        <v>6</v>
      </c>
      <c r="O80" s="17">
        <v>6</v>
      </c>
      <c r="P80" s="17">
        <v>5</v>
      </c>
      <c r="Q80" s="48" t="s">
        <v>2</v>
      </c>
      <c r="R80" s="48" t="s">
        <v>69</v>
      </c>
      <c r="S80" s="48" t="s">
        <v>74</v>
      </c>
      <c r="T80" s="16">
        <v>4</v>
      </c>
      <c r="U80" s="16">
        <v>1</v>
      </c>
      <c r="V80" s="16">
        <v>4</v>
      </c>
    </row>
    <row r="81" spans="1:22" x14ac:dyDescent="0.35">
      <c r="A81" s="3">
        <v>80</v>
      </c>
      <c r="B81" s="4">
        <v>42583</v>
      </c>
      <c r="C81" s="4"/>
      <c r="D81" s="48" t="s">
        <v>53</v>
      </c>
      <c r="E81" s="48" t="s">
        <v>60</v>
      </c>
      <c r="F81" s="48" t="s">
        <v>63</v>
      </c>
      <c r="G81" s="48" t="s">
        <v>63</v>
      </c>
      <c r="H81" s="48" t="s">
        <v>63</v>
      </c>
      <c r="I81" s="48">
        <v>19436</v>
      </c>
      <c r="J81" s="12">
        <f t="shared" si="2"/>
        <v>233232</v>
      </c>
      <c r="K81" s="12">
        <f>J81*1.05</f>
        <v>244893.6</v>
      </c>
      <c r="L81" s="12">
        <f t="shared" si="3"/>
        <v>276729.76799999998</v>
      </c>
      <c r="M81" s="48">
        <v>0</v>
      </c>
      <c r="N81" s="17">
        <v>7</v>
      </c>
      <c r="O81" s="17">
        <v>7</v>
      </c>
      <c r="P81" s="17">
        <v>7</v>
      </c>
      <c r="Q81" s="48" t="s">
        <v>67</v>
      </c>
      <c r="R81" s="48" t="s">
        <v>69</v>
      </c>
      <c r="S81" s="48" t="s">
        <v>74</v>
      </c>
      <c r="T81" s="16">
        <v>1</v>
      </c>
      <c r="U81" s="16">
        <v>3</v>
      </c>
      <c r="V81" s="16">
        <v>5</v>
      </c>
    </row>
    <row r="82" spans="1:22" x14ac:dyDescent="0.35">
      <c r="A82" s="3">
        <v>81</v>
      </c>
      <c r="B82" s="4">
        <v>42979</v>
      </c>
      <c r="C82" s="4"/>
      <c r="D82" s="48" t="s">
        <v>53</v>
      </c>
      <c r="E82" s="48" t="s">
        <v>55</v>
      </c>
      <c r="F82" s="48" t="s">
        <v>63</v>
      </c>
      <c r="G82" s="48" t="s">
        <v>63</v>
      </c>
      <c r="H82" s="48" t="s">
        <v>63</v>
      </c>
      <c r="I82" s="48">
        <v>4000</v>
      </c>
      <c r="J82" s="12">
        <f t="shared" si="2"/>
        <v>48000</v>
      </c>
      <c r="K82" s="12">
        <f>J82*1.05</f>
        <v>50400</v>
      </c>
      <c r="L82" s="12">
        <f t="shared" si="3"/>
        <v>56951.999999999993</v>
      </c>
      <c r="M82" s="48">
        <v>1</v>
      </c>
      <c r="N82" s="17">
        <v>4</v>
      </c>
      <c r="O82" s="17">
        <v>5</v>
      </c>
      <c r="P82" s="17">
        <v>6</v>
      </c>
      <c r="Q82" s="48" t="s">
        <v>67</v>
      </c>
      <c r="R82" s="48" t="s">
        <v>71</v>
      </c>
      <c r="S82" s="48" t="s">
        <v>73</v>
      </c>
      <c r="T82" s="16">
        <v>2</v>
      </c>
      <c r="U82" s="16">
        <v>1</v>
      </c>
      <c r="V82" s="16">
        <v>2</v>
      </c>
    </row>
    <row r="83" spans="1:22" x14ac:dyDescent="0.35">
      <c r="A83" s="3">
        <v>82</v>
      </c>
      <c r="B83" s="4">
        <v>42979</v>
      </c>
      <c r="C83" s="4"/>
      <c r="D83" s="48" t="s">
        <v>53</v>
      </c>
      <c r="E83" s="48" t="s">
        <v>60</v>
      </c>
      <c r="F83" s="48" t="s">
        <v>63</v>
      </c>
      <c r="G83" s="48" t="s">
        <v>63</v>
      </c>
      <c r="H83" s="48" t="s">
        <v>63</v>
      </c>
      <c r="I83" s="48">
        <v>13603</v>
      </c>
      <c r="J83" s="12">
        <f t="shared" si="2"/>
        <v>163236</v>
      </c>
      <c r="K83" s="12">
        <f>J83*1.05</f>
        <v>171397.80000000002</v>
      </c>
      <c r="L83" s="12">
        <f t="shared" si="3"/>
        <v>193679.514</v>
      </c>
      <c r="M83" s="48">
        <v>2</v>
      </c>
      <c r="N83" s="17">
        <v>5</v>
      </c>
      <c r="O83" s="17">
        <v>5</v>
      </c>
      <c r="P83" s="17">
        <v>5</v>
      </c>
      <c r="Q83" s="48" t="s">
        <v>2</v>
      </c>
      <c r="R83" s="48" t="s">
        <v>71</v>
      </c>
      <c r="S83" s="48" t="s">
        <v>74</v>
      </c>
      <c r="T83" s="16">
        <v>1</v>
      </c>
      <c r="U83" s="16">
        <v>4</v>
      </c>
      <c r="V83" s="16">
        <v>2</v>
      </c>
    </row>
    <row r="84" spans="1:22" x14ac:dyDescent="0.35">
      <c r="A84" s="3">
        <v>83</v>
      </c>
      <c r="B84" s="4">
        <v>42979</v>
      </c>
      <c r="D84" s="48" t="s">
        <v>53</v>
      </c>
      <c r="E84" s="48" t="s">
        <v>9</v>
      </c>
      <c r="F84" s="48" t="s">
        <v>63</v>
      </c>
      <c r="G84" s="48" t="s">
        <v>63</v>
      </c>
      <c r="H84" s="48" t="s">
        <v>63</v>
      </c>
      <c r="I84" s="48">
        <v>11996</v>
      </c>
      <c r="J84" s="12">
        <f t="shared" si="2"/>
        <v>143952</v>
      </c>
      <c r="K84" s="12">
        <f>J84*1.05</f>
        <v>151149.6</v>
      </c>
      <c r="L84" s="12">
        <f t="shared" si="3"/>
        <v>170799.04799999998</v>
      </c>
      <c r="M84" s="48">
        <v>7</v>
      </c>
      <c r="N84" s="17">
        <v>7</v>
      </c>
      <c r="O84" s="17">
        <v>7</v>
      </c>
      <c r="P84" s="17">
        <v>7</v>
      </c>
      <c r="Q84" s="48" t="s">
        <v>67</v>
      </c>
      <c r="R84" s="48" t="s">
        <v>69</v>
      </c>
      <c r="S84" s="48" t="s">
        <v>73</v>
      </c>
      <c r="T84" s="16">
        <v>2</v>
      </c>
      <c r="U84" s="16">
        <v>2</v>
      </c>
      <c r="V84" s="16">
        <v>6</v>
      </c>
    </row>
    <row r="85" spans="1:22" x14ac:dyDescent="0.35">
      <c r="A85" s="3">
        <v>84</v>
      </c>
      <c r="B85" s="4">
        <v>42979</v>
      </c>
      <c r="C85" s="4"/>
      <c r="D85" s="48" t="s">
        <v>52</v>
      </c>
      <c r="E85" s="48" t="s">
        <v>58</v>
      </c>
      <c r="F85" s="48" t="s">
        <v>63</v>
      </c>
      <c r="G85" s="48" t="s">
        <v>63</v>
      </c>
      <c r="H85" s="48" t="s">
        <v>63</v>
      </c>
      <c r="I85" s="48">
        <v>6397</v>
      </c>
      <c r="J85" s="12">
        <f t="shared" si="2"/>
        <v>76764</v>
      </c>
      <c r="K85" s="12">
        <f>J85*1.05</f>
        <v>80602.2</v>
      </c>
      <c r="L85" s="12">
        <f t="shared" si="3"/>
        <v>91080.48599999999</v>
      </c>
      <c r="M85" s="48">
        <v>1</v>
      </c>
      <c r="N85" s="17">
        <v>8</v>
      </c>
      <c r="O85" s="17">
        <v>8</v>
      </c>
      <c r="P85" s="17">
        <v>6</v>
      </c>
      <c r="Q85" s="48" t="s">
        <v>67</v>
      </c>
      <c r="R85" s="48" t="s">
        <v>70</v>
      </c>
      <c r="S85" s="48" t="s">
        <v>73</v>
      </c>
      <c r="T85" s="16">
        <v>3</v>
      </c>
      <c r="U85" s="16">
        <v>2</v>
      </c>
      <c r="V85" s="16">
        <v>6</v>
      </c>
    </row>
    <row r="86" spans="1:22" x14ac:dyDescent="0.35">
      <c r="A86" s="3">
        <v>85</v>
      </c>
      <c r="B86" s="4">
        <v>42979</v>
      </c>
      <c r="C86" s="4"/>
      <c r="D86" s="48" t="s">
        <v>53</v>
      </c>
      <c r="E86" s="48" t="s">
        <v>60</v>
      </c>
      <c r="F86" s="48" t="s">
        <v>63</v>
      </c>
      <c r="G86" s="48" t="s">
        <v>63</v>
      </c>
      <c r="H86" s="48" t="s">
        <v>63</v>
      </c>
      <c r="I86" s="48">
        <v>19144</v>
      </c>
      <c r="J86" s="12">
        <f t="shared" si="2"/>
        <v>229728</v>
      </c>
      <c r="K86" s="12">
        <f>J86*1.05</f>
        <v>241214.40000000002</v>
      </c>
      <c r="L86" s="12">
        <f t="shared" si="3"/>
        <v>272572.272</v>
      </c>
      <c r="M86" s="48">
        <v>3</v>
      </c>
      <c r="N86" s="17">
        <v>6</v>
      </c>
      <c r="O86" s="17">
        <v>6</v>
      </c>
      <c r="P86" s="17">
        <v>5</v>
      </c>
      <c r="Q86" s="48" t="s">
        <v>67</v>
      </c>
      <c r="R86" s="48" t="s">
        <v>69</v>
      </c>
      <c r="S86" s="48" t="s">
        <v>73</v>
      </c>
      <c r="T86" s="16">
        <v>1</v>
      </c>
      <c r="U86" s="16">
        <v>2</v>
      </c>
      <c r="V86" s="16">
        <v>4</v>
      </c>
    </row>
    <row r="87" spans="1:22" x14ac:dyDescent="0.35">
      <c r="A87" s="3">
        <v>86</v>
      </c>
      <c r="B87" s="4">
        <v>42979</v>
      </c>
      <c r="C87" s="4"/>
      <c r="D87" s="48" t="s">
        <v>53</v>
      </c>
      <c r="E87" s="48" t="s">
        <v>54</v>
      </c>
      <c r="F87" s="48" t="s">
        <v>63</v>
      </c>
      <c r="G87" s="48" t="s">
        <v>63</v>
      </c>
      <c r="H87" s="48" t="s">
        <v>63</v>
      </c>
      <c r="I87" s="48">
        <v>3161</v>
      </c>
      <c r="J87" s="12">
        <f t="shared" si="2"/>
        <v>37932</v>
      </c>
      <c r="K87" s="12">
        <f>J87*1.05</f>
        <v>39828.6</v>
      </c>
      <c r="L87" s="12">
        <f t="shared" si="3"/>
        <v>45006.317999999992</v>
      </c>
      <c r="M87" s="48">
        <v>3</v>
      </c>
      <c r="N87" s="17">
        <v>7.5</v>
      </c>
      <c r="O87" s="17">
        <v>5</v>
      </c>
      <c r="P87" s="17">
        <v>6</v>
      </c>
      <c r="Q87" s="48" t="s">
        <v>2</v>
      </c>
      <c r="R87" s="48" t="s">
        <v>70</v>
      </c>
      <c r="S87" s="48" t="s">
        <v>73</v>
      </c>
      <c r="T87" s="16">
        <v>4</v>
      </c>
      <c r="U87" s="16">
        <v>3</v>
      </c>
      <c r="V87" s="16">
        <v>0</v>
      </c>
    </row>
    <row r="88" spans="1:22" x14ac:dyDescent="0.35">
      <c r="A88" s="3">
        <v>87</v>
      </c>
      <c r="B88" s="4" t="s">
        <v>83</v>
      </c>
      <c r="C88" s="4"/>
      <c r="D88" s="48" t="s">
        <v>53</v>
      </c>
      <c r="E88" s="48" t="s">
        <v>55</v>
      </c>
      <c r="F88" s="48" t="s">
        <v>63</v>
      </c>
      <c r="G88" s="48" t="s">
        <v>63</v>
      </c>
      <c r="H88" s="48" t="s">
        <v>63</v>
      </c>
      <c r="I88" s="48">
        <v>5745</v>
      </c>
      <c r="J88" s="12">
        <f t="shared" si="2"/>
        <v>68940</v>
      </c>
      <c r="K88" s="12">
        <f>J88*1.05</f>
        <v>72387</v>
      </c>
      <c r="L88" s="12">
        <f t="shared" si="3"/>
        <v>81797.31</v>
      </c>
      <c r="M88" s="48">
        <v>9</v>
      </c>
      <c r="N88" s="17">
        <v>7.9</v>
      </c>
      <c r="O88" s="17">
        <v>4.5</v>
      </c>
      <c r="P88" s="17">
        <v>5</v>
      </c>
      <c r="Q88" s="48" t="s">
        <v>67</v>
      </c>
      <c r="R88" s="48" t="s">
        <v>69</v>
      </c>
      <c r="S88" s="48" t="s">
        <v>73</v>
      </c>
      <c r="T88" s="16">
        <v>4</v>
      </c>
      <c r="U88" s="16">
        <v>4</v>
      </c>
      <c r="V88" s="16">
        <v>2</v>
      </c>
    </row>
    <row r="89" spans="1:22" x14ac:dyDescent="0.35">
      <c r="A89" s="3">
        <v>88</v>
      </c>
      <c r="B89" s="4">
        <v>42979</v>
      </c>
      <c r="D89" s="48" t="s">
        <v>53</v>
      </c>
      <c r="E89" s="48" t="s">
        <v>54</v>
      </c>
      <c r="F89" s="48" t="s">
        <v>63</v>
      </c>
      <c r="G89" s="48" t="s">
        <v>63</v>
      </c>
      <c r="H89" s="48" t="s">
        <v>63</v>
      </c>
      <c r="I89" s="48">
        <v>2373</v>
      </c>
      <c r="J89" s="12">
        <f t="shared" si="2"/>
        <v>28476</v>
      </c>
      <c r="K89" s="12">
        <f>J89*1.05</f>
        <v>29899.800000000003</v>
      </c>
      <c r="L89" s="12">
        <f t="shared" si="3"/>
        <v>33786.773999999998</v>
      </c>
      <c r="M89" s="48">
        <v>2</v>
      </c>
      <c r="N89" s="17">
        <v>8.3000000000000007</v>
      </c>
      <c r="O89" s="17">
        <v>3.7</v>
      </c>
      <c r="P89" s="17">
        <v>4.5999999999999996</v>
      </c>
      <c r="Q89" s="48" t="s">
        <v>2</v>
      </c>
      <c r="R89" s="48" t="s">
        <v>69</v>
      </c>
      <c r="S89" s="48" t="s">
        <v>74</v>
      </c>
      <c r="T89" s="16">
        <v>1</v>
      </c>
      <c r="U89" s="16">
        <v>2</v>
      </c>
      <c r="V89" s="16">
        <v>2</v>
      </c>
    </row>
    <row r="90" spans="1:22" x14ac:dyDescent="0.35">
      <c r="A90" s="3">
        <v>89</v>
      </c>
      <c r="B90" s="4">
        <v>42979</v>
      </c>
      <c r="C90" s="4"/>
      <c r="D90" s="48" t="s">
        <v>53</v>
      </c>
      <c r="E90" s="48" t="s">
        <v>58</v>
      </c>
      <c r="F90" s="48" t="s">
        <v>63</v>
      </c>
      <c r="G90" s="48" t="s">
        <v>63</v>
      </c>
      <c r="H90" s="48" t="s">
        <v>63</v>
      </c>
      <c r="I90" s="48">
        <v>5482</v>
      </c>
      <c r="J90" s="12">
        <f t="shared" si="2"/>
        <v>65784</v>
      </c>
      <c r="K90" s="12">
        <f>J90*1.05</f>
        <v>69073.2</v>
      </c>
      <c r="L90" s="12">
        <f t="shared" si="3"/>
        <v>78052.715999999986</v>
      </c>
      <c r="M90" s="48">
        <v>5</v>
      </c>
      <c r="N90" s="17">
        <v>8.6999999999999993</v>
      </c>
      <c r="O90" s="17">
        <v>2.9</v>
      </c>
      <c r="P90" s="17">
        <v>4.2</v>
      </c>
      <c r="Q90" s="48" t="s">
        <v>67</v>
      </c>
      <c r="R90" s="48" t="s">
        <v>69</v>
      </c>
      <c r="S90" s="48" t="s">
        <v>74</v>
      </c>
      <c r="T90" s="16">
        <v>4</v>
      </c>
      <c r="U90" s="16">
        <v>2</v>
      </c>
      <c r="V90" s="16">
        <v>3</v>
      </c>
    </row>
    <row r="91" spans="1:22" x14ac:dyDescent="0.35">
      <c r="A91" s="3">
        <v>90</v>
      </c>
      <c r="B91" s="4" t="s">
        <v>97</v>
      </c>
      <c r="C91" s="4">
        <v>44378</v>
      </c>
      <c r="D91" s="48" t="s">
        <v>53</v>
      </c>
      <c r="E91" s="48" t="s">
        <v>55</v>
      </c>
      <c r="F91" s="48" t="s">
        <v>63</v>
      </c>
      <c r="G91" s="48" t="s">
        <v>63</v>
      </c>
      <c r="H91" s="48" t="s">
        <v>63</v>
      </c>
      <c r="I91" s="48">
        <v>9613</v>
      </c>
      <c r="J91" s="12">
        <f t="shared" si="2"/>
        <v>115356</v>
      </c>
      <c r="K91" s="12">
        <f>J91*1.05</f>
        <v>121123.8</v>
      </c>
      <c r="L91" s="12">
        <f t="shared" si="3"/>
        <v>136869.894</v>
      </c>
      <c r="M91" s="48">
        <v>0</v>
      </c>
      <c r="N91" s="17">
        <v>5</v>
      </c>
      <c r="O91" s="17">
        <v>5</v>
      </c>
      <c r="P91" s="17">
        <v>6</v>
      </c>
      <c r="Q91" s="48" t="s">
        <v>67</v>
      </c>
      <c r="R91" s="48" t="s">
        <v>69</v>
      </c>
      <c r="S91" s="48" t="s">
        <v>74</v>
      </c>
      <c r="T91" s="16">
        <v>3</v>
      </c>
      <c r="U91" s="16">
        <v>4</v>
      </c>
      <c r="V91" s="16">
        <v>5</v>
      </c>
    </row>
    <row r="92" spans="1:22" x14ac:dyDescent="0.35">
      <c r="A92" s="3">
        <v>91</v>
      </c>
      <c r="B92" s="4">
        <v>43040</v>
      </c>
      <c r="C92" s="4">
        <v>43617</v>
      </c>
      <c r="D92" s="48" t="s">
        <v>53</v>
      </c>
      <c r="E92" s="48" t="s">
        <v>54</v>
      </c>
      <c r="F92" s="48" t="s">
        <v>63</v>
      </c>
      <c r="G92" s="48" t="s">
        <v>63</v>
      </c>
      <c r="H92" s="48" t="s">
        <v>63</v>
      </c>
      <c r="I92" s="48">
        <v>5210</v>
      </c>
      <c r="J92" s="12">
        <f t="shared" si="2"/>
        <v>62520</v>
      </c>
      <c r="K92" s="12">
        <f>J92*1.05</f>
        <v>65646</v>
      </c>
      <c r="L92" s="12">
        <f t="shared" si="3"/>
        <v>74179.98</v>
      </c>
      <c r="M92" s="48">
        <v>1</v>
      </c>
      <c r="N92" s="17">
        <v>6</v>
      </c>
      <c r="O92" s="17">
        <v>6</v>
      </c>
      <c r="P92" s="17">
        <v>7</v>
      </c>
      <c r="Q92" s="48" t="s">
        <v>67</v>
      </c>
      <c r="R92" s="48" t="s">
        <v>70</v>
      </c>
      <c r="S92" s="48" t="s">
        <v>73</v>
      </c>
      <c r="T92" s="16">
        <v>1</v>
      </c>
      <c r="U92" s="16">
        <v>1</v>
      </c>
      <c r="V92" s="16">
        <v>2</v>
      </c>
    </row>
    <row r="93" spans="1:22" x14ac:dyDescent="0.35">
      <c r="A93" s="3">
        <v>92</v>
      </c>
      <c r="B93" s="4">
        <v>35735</v>
      </c>
      <c r="C93" s="4">
        <v>43891</v>
      </c>
      <c r="D93" s="48" t="s">
        <v>53</v>
      </c>
      <c r="E93" s="48" t="s">
        <v>56</v>
      </c>
      <c r="F93" s="48" t="s">
        <v>63</v>
      </c>
      <c r="G93" s="48" t="s">
        <v>63</v>
      </c>
      <c r="H93" s="48" t="s">
        <v>63</v>
      </c>
      <c r="I93" s="48">
        <v>2695</v>
      </c>
      <c r="J93" s="12">
        <f t="shared" si="2"/>
        <v>32340</v>
      </c>
      <c r="K93" s="12">
        <f>J93*1.05</f>
        <v>33957</v>
      </c>
      <c r="L93" s="12">
        <f t="shared" si="3"/>
        <v>38371.409999999996</v>
      </c>
      <c r="M93" s="48">
        <v>0</v>
      </c>
      <c r="N93" s="17">
        <v>6</v>
      </c>
      <c r="O93" s="17">
        <v>6</v>
      </c>
      <c r="P93" s="17">
        <v>7</v>
      </c>
      <c r="Q93" s="48" t="s">
        <v>2</v>
      </c>
      <c r="R93" s="48" t="s">
        <v>69</v>
      </c>
      <c r="S93" s="48" t="s">
        <v>73</v>
      </c>
      <c r="T93" s="16">
        <v>3</v>
      </c>
      <c r="U93" s="16">
        <v>4</v>
      </c>
      <c r="V93" s="16">
        <v>2</v>
      </c>
    </row>
    <row r="94" spans="1:22" x14ac:dyDescent="0.35">
      <c r="A94" s="3">
        <v>93</v>
      </c>
      <c r="B94" s="4">
        <v>39783</v>
      </c>
      <c r="C94" s="4"/>
      <c r="D94" s="48" t="s">
        <v>52</v>
      </c>
      <c r="E94" s="48" t="s">
        <v>58</v>
      </c>
      <c r="F94" s="48" t="s">
        <v>63</v>
      </c>
      <c r="G94" s="48" t="s">
        <v>63</v>
      </c>
      <c r="H94" s="48" t="s">
        <v>63</v>
      </c>
      <c r="I94" s="48">
        <v>6347</v>
      </c>
      <c r="J94" s="12">
        <f t="shared" si="2"/>
        <v>76164</v>
      </c>
      <c r="K94" s="12">
        <f>J94*1.05</f>
        <v>79972.2</v>
      </c>
      <c r="L94" s="12">
        <f t="shared" si="3"/>
        <v>90368.585999999981</v>
      </c>
      <c r="M94" s="48">
        <v>7</v>
      </c>
      <c r="N94" s="17">
        <v>7</v>
      </c>
      <c r="O94" s="17">
        <v>7</v>
      </c>
      <c r="P94" s="17">
        <v>7</v>
      </c>
      <c r="Q94" s="48" t="s">
        <v>67</v>
      </c>
      <c r="R94" s="48" t="s">
        <v>69</v>
      </c>
      <c r="S94" s="48" t="s">
        <v>74</v>
      </c>
      <c r="T94" s="16">
        <v>4</v>
      </c>
      <c r="U94" s="16">
        <v>4</v>
      </c>
      <c r="V94" s="16">
        <v>2</v>
      </c>
    </row>
    <row r="95" spans="1:22" x14ac:dyDescent="0.35">
      <c r="A95" s="3">
        <v>94</v>
      </c>
      <c r="B95" s="4">
        <v>40148</v>
      </c>
      <c r="C95" s="4"/>
      <c r="D95" s="48" t="s">
        <v>53</v>
      </c>
      <c r="E95" s="48" t="s">
        <v>60</v>
      </c>
      <c r="F95" s="48" t="s">
        <v>63</v>
      </c>
      <c r="G95" s="48" t="s">
        <v>63</v>
      </c>
      <c r="H95" s="48" t="s">
        <v>63</v>
      </c>
      <c r="I95" s="48">
        <v>11510</v>
      </c>
      <c r="J95" s="12">
        <f t="shared" si="2"/>
        <v>138120</v>
      </c>
      <c r="K95" s="12">
        <f>J95*1.05</f>
        <v>145026</v>
      </c>
      <c r="L95" s="12">
        <f t="shared" si="3"/>
        <v>163879.37999999998</v>
      </c>
      <c r="M95" s="48">
        <v>0</v>
      </c>
      <c r="N95" s="17">
        <v>8</v>
      </c>
      <c r="O95" s="17">
        <v>8</v>
      </c>
      <c r="P95" s="17">
        <v>6</v>
      </c>
      <c r="Q95" s="48" t="s">
        <v>2</v>
      </c>
      <c r="R95" s="48" t="s">
        <v>69</v>
      </c>
      <c r="S95" s="48" t="s">
        <v>73</v>
      </c>
      <c r="T95" s="16">
        <v>3</v>
      </c>
      <c r="U95" s="16">
        <v>4</v>
      </c>
      <c r="V95" s="16">
        <v>3</v>
      </c>
    </row>
    <row r="96" spans="1:22" x14ac:dyDescent="0.35">
      <c r="A96" s="3">
        <v>95</v>
      </c>
      <c r="B96" s="4">
        <v>43466</v>
      </c>
      <c r="C96" s="4"/>
      <c r="D96" s="48" t="s">
        <v>53</v>
      </c>
      <c r="E96" s="48" t="s">
        <v>56</v>
      </c>
      <c r="F96" s="48" t="s">
        <v>63</v>
      </c>
      <c r="G96" s="48" t="s">
        <v>63</v>
      </c>
      <c r="H96" s="48" t="s">
        <v>63</v>
      </c>
      <c r="I96" s="48">
        <v>2904</v>
      </c>
      <c r="J96" s="12">
        <f t="shared" si="2"/>
        <v>34848</v>
      </c>
      <c r="K96" s="12">
        <f>J96*1.05</f>
        <v>36590.400000000001</v>
      </c>
      <c r="L96" s="12">
        <f t="shared" si="3"/>
        <v>41347.151999999995</v>
      </c>
      <c r="M96" s="48">
        <v>1</v>
      </c>
      <c r="N96" s="17">
        <v>6</v>
      </c>
      <c r="O96" s="17">
        <v>6</v>
      </c>
      <c r="P96" s="17">
        <v>5</v>
      </c>
      <c r="Q96" s="48" t="s">
        <v>67</v>
      </c>
      <c r="R96" s="48" t="s">
        <v>69</v>
      </c>
      <c r="S96" s="48" t="s">
        <v>73</v>
      </c>
      <c r="T96" s="16">
        <v>3</v>
      </c>
      <c r="U96" s="16">
        <v>4</v>
      </c>
      <c r="V96" s="16">
        <v>2</v>
      </c>
    </row>
    <row r="97" spans="1:22" x14ac:dyDescent="0.35">
      <c r="A97" s="3">
        <v>96</v>
      </c>
      <c r="B97" s="4">
        <v>43831</v>
      </c>
      <c r="C97" s="4"/>
      <c r="D97" s="48" t="s">
        <v>52</v>
      </c>
      <c r="E97" s="48" t="s">
        <v>56</v>
      </c>
      <c r="F97" s="48" t="s">
        <v>63</v>
      </c>
      <c r="G97" s="48" t="s">
        <v>63</v>
      </c>
      <c r="H97" s="48" t="s">
        <v>63</v>
      </c>
      <c r="I97" s="48">
        <v>5974</v>
      </c>
      <c r="J97" s="12">
        <f t="shared" si="2"/>
        <v>71688</v>
      </c>
      <c r="K97" s="12">
        <f>J97*1.05</f>
        <v>75272.400000000009</v>
      </c>
      <c r="L97" s="12">
        <f t="shared" si="3"/>
        <v>85057.812000000005</v>
      </c>
      <c r="M97" s="48">
        <v>4</v>
      </c>
      <c r="N97" s="17">
        <v>6</v>
      </c>
      <c r="O97" s="17">
        <v>66</v>
      </c>
      <c r="P97" s="17">
        <v>6</v>
      </c>
      <c r="Q97" s="48" t="s">
        <v>2</v>
      </c>
      <c r="R97" s="48" t="s">
        <v>69</v>
      </c>
      <c r="S97" s="48" t="s">
        <v>74</v>
      </c>
      <c r="T97" s="16">
        <v>3</v>
      </c>
      <c r="U97" s="16">
        <v>1</v>
      </c>
      <c r="V97" s="16">
        <v>2</v>
      </c>
    </row>
    <row r="98" spans="1:22" x14ac:dyDescent="0.35">
      <c r="A98" s="3">
        <v>97</v>
      </c>
      <c r="B98" s="4">
        <v>36951</v>
      </c>
      <c r="C98" s="4"/>
      <c r="D98" s="48" t="s">
        <v>52</v>
      </c>
      <c r="E98" s="48" t="s">
        <v>54</v>
      </c>
      <c r="F98" s="48" t="s">
        <v>63</v>
      </c>
      <c r="G98" s="48" t="s">
        <v>63</v>
      </c>
      <c r="H98" s="48" t="s">
        <v>63</v>
      </c>
      <c r="I98" s="48">
        <v>3816</v>
      </c>
      <c r="J98" s="12">
        <f t="shared" si="2"/>
        <v>45792</v>
      </c>
      <c r="K98" s="12">
        <f>J98*1.05</f>
        <v>48081.599999999999</v>
      </c>
      <c r="L98" s="12">
        <f t="shared" si="3"/>
        <v>54332.207999999991</v>
      </c>
      <c r="M98" s="48">
        <v>1</v>
      </c>
      <c r="N98" s="17">
        <v>6</v>
      </c>
      <c r="O98" s="17">
        <v>6</v>
      </c>
      <c r="P98" s="17">
        <v>6</v>
      </c>
      <c r="Q98" s="48" t="s">
        <v>67</v>
      </c>
      <c r="R98" s="48" t="s">
        <v>69</v>
      </c>
      <c r="S98" s="48" t="s">
        <v>74</v>
      </c>
      <c r="T98" s="16">
        <v>4</v>
      </c>
      <c r="U98" s="16">
        <v>2</v>
      </c>
      <c r="V98" s="16">
        <v>2</v>
      </c>
    </row>
    <row r="99" spans="1:22" x14ac:dyDescent="0.35">
      <c r="A99" s="3">
        <v>98</v>
      </c>
      <c r="B99" s="4">
        <v>44287</v>
      </c>
      <c r="C99" s="4">
        <v>44378</v>
      </c>
      <c r="D99" s="48" t="s">
        <v>53</v>
      </c>
      <c r="E99" s="48" t="s">
        <v>54</v>
      </c>
      <c r="F99" s="48" t="s">
        <v>63</v>
      </c>
      <c r="G99" s="48" t="s">
        <v>63</v>
      </c>
      <c r="H99" s="48" t="s">
        <v>63</v>
      </c>
      <c r="I99" s="48">
        <v>3034</v>
      </c>
      <c r="J99" s="12">
        <f t="shared" si="2"/>
        <v>36408</v>
      </c>
      <c r="K99" s="12">
        <f>J99*1.05</f>
        <v>38228.400000000001</v>
      </c>
      <c r="L99" s="12">
        <f t="shared" si="3"/>
        <v>43198.091999999997</v>
      </c>
      <c r="M99" s="48">
        <v>1</v>
      </c>
      <c r="N99" s="17">
        <v>7</v>
      </c>
      <c r="O99" s="17">
        <v>7</v>
      </c>
      <c r="P99" s="17">
        <v>7</v>
      </c>
      <c r="Q99" s="48" t="s">
        <v>67</v>
      </c>
      <c r="R99" s="48" t="s">
        <v>69</v>
      </c>
      <c r="S99" s="48" t="s">
        <v>73</v>
      </c>
      <c r="T99" s="16">
        <v>4</v>
      </c>
      <c r="U99" s="16">
        <v>1</v>
      </c>
      <c r="V99" s="16">
        <v>2</v>
      </c>
    </row>
    <row r="100" spans="1:22" x14ac:dyDescent="0.35">
      <c r="A100" s="3">
        <v>99</v>
      </c>
      <c r="B100" s="4">
        <v>37347</v>
      </c>
      <c r="C100" s="4"/>
      <c r="D100" s="48" t="s">
        <v>53</v>
      </c>
      <c r="E100" s="48" t="s">
        <v>54</v>
      </c>
      <c r="F100" s="48" t="s">
        <v>63</v>
      </c>
      <c r="G100" s="48" t="s">
        <v>63</v>
      </c>
      <c r="H100" s="48" t="s">
        <v>63</v>
      </c>
      <c r="I100" s="48">
        <v>2576</v>
      </c>
      <c r="J100" s="12">
        <f t="shared" si="2"/>
        <v>30912</v>
      </c>
      <c r="K100" s="12">
        <f>J100*1.05</f>
        <v>32457.600000000002</v>
      </c>
      <c r="L100" s="12">
        <f t="shared" si="3"/>
        <v>36677.087999999996</v>
      </c>
      <c r="M100" s="48">
        <v>3</v>
      </c>
      <c r="N100" s="17">
        <v>8</v>
      </c>
      <c r="O100" s="17">
        <v>8</v>
      </c>
      <c r="P100" s="17">
        <v>6</v>
      </c>
      <c r="Q100" s="48" t="s">
        <v>67</v>
      </c>
      <c r="R100" s="48" t="s">
        <v>69</v>
      </c>
      <c r="S100" s="48" t="s">
        <v>73</v>
      </c>
      <c r="T100" s="16">
        <v>2</v>
      </c>
      <c r="U100" s="16">
        <v>1</v>
      </c>
      <c r="V100" s="16">
        <v>5</v>
      </c>
    </row>
    <row r="101" spans="1:22" x14ac:dyDescent="0.35">
      <c r="A101" s="3">
        <v>100</v>
      </c>
      <c r="B101" s="4">
        <v>37742</v>
      </c>
      <c r="C101" s="4"/>
      <c r="D101" s="48" t="s">
        <v>53</v>
      </c>
      <c r="E101" s="48" t="s">
        <v>60</v>
      </c>
      <c r="F101" s="48" t="s">
        <v>63</v>
      </c>
      <c r="G101" s="48" t="s">
        <v>63</v>
      </c>
      <c r="H101" s="48" t="s">
        <v>63</v>
      </c>
      <c r="I101" s="48">
        <v>14336</v>
      </c>
      <c r="J101" s="12">
        <f t="shared" si="2"/>
        <v>172032</v>
      </c>
      <c r="K101" s="12">
        <f>J101*1.05</f>
        <v>180633.60000000001</v>
      </c>
      <c r="L101" s="12">
        <f t="shared" si="3"/>
        <v>204115.96799999999</v>
      </c>
      <c r="M101" s="48">
        <v>1</v>
      </c>
      <c r="N101" s="17">
        <v>6</v>
      </c>
      <c r="O101" s="17">
        <v>6</v>
      </c>
      <c r="P101" s="17">
        <v>5</v>
      </c>
      <c r="Q101" s="48" t="s">
        <v>67</v>
      </c>
      <c r="R101" s="48" t="s">
        <v>69</v>
      </c>
      <c r="S101" s="48" t="s">
        <v>73</v>
      </c>
      <c r="T101" s="16">
        <v>1</v>
      </c>
      <c r="U101" s="16">
        <v>2</v>
      </c>
      <c r="V101" s="16">
        <v>3</v>
      </c>
    </row>
    <row r="102" spans="1:22" x14ac:dyDescent="0.35">
      <c r="A102" s="3">
        <v>101</v>
      </c>
      <c r="B102" s="4">
        <v>37742</v>
      </c>
      <c r="C102" s="4"/>
      <c r="D102" s="48" t="s">
        <v>53</v>
      </c>
      <c r="E102" s="48" t="s">
        <v>55</v>
      </c>
      <c r="F102" s="48" t="s">
        <v>63</v>
      </c>
      <c r="G102" s="48" t="s">
        <v>63</v>
      </c>
      <c r="H102" s="48" t="s">
        <v>63</v>
      </c>
      <c r="I102" s="48">
        <v>4522</v>
      </c>
      <c r="J102" s="12">
        <f t="shared" si="2"/>
        <v>54264</v>
      </c>
      <c r="K102" s="12">
        <f>J102*1.05</f>
        <v>56977.200000000004</v>
      </c>
      <c r="L102" s="12">
        <f t="shared" si="3"/>
        <v>64384.235999999997</v>
      </c>
      <c r="M102" s="48">
        <v>4</v>
      </c>
      <c r="N102" s="17">
        <v>5</v>
      </c>
      <c r="O102" s="17">
        <v>5</v>
      </c>
      <c r="P102" s="17">
        <v>7</v>
      </c>
      <c r="Q102" s="48" t="s">
        <v>2</v>
      </c>
      <c r="R102" s="48" t="s">
        <v>69</v>
      </c>
      <c r="S102" s="48" t="s">
        <v>76</v>
      </c>
      <c r="T102" s="16">
        <v>3</v>
      </c>
      <c r="U102" s="16">
        <v>3</v>
      </c>
      <c r="V102" s="16">
        <v>3</v>
      </c>
    </row>
    <row r="103" spans="1:22" x14ac:dyDescent="0.35">
      <c r="A103" s="3">
        <v>102</v>
      </c>
      <c r="B103" s="4">
        <v>37742</v>
      </c>
      <c r="C103" s="4"/>
      <c r="D103" s="48" t="s">
        <v>53</v>
      </c>
      <c r="E103" s="48" t="s">
        <v>56</v>
      </c>
      <c r="F103" s="48" t="s">
        <v>63</v>
      </c>
      <c r="G103" s="48" t="s">
        <v>63</v>
      </c>
      <c r="H103" s="48" t="s">
        <v>63</v>
      </c>
      <c r="I103" s="48">
        <v>4556</v>
      </c>
      <c r="J103" s="12">
        <f t="shared" si="2"/>
        <v>54672</v>
      </c>
      <c r="K103" s="12">
        <f>J103*1.05</f>
        <v>57405.600000000006</v>
      </c>
      <c r="L103" s="12">
        <f t="shared" si="3"/>
        <v>64868.328000000001</v>
      </c>
      <c r="M103" s="48">
        <v>2</v>
      </c>
      <c r="N103" s="17">
        <v>6</v>
      </c>
      <c r="O103" s="17">
        <v>6</v>
      </c>
      <c r="P103" s="17">
        <v>7</v>
      </c>
      <c r="Q103" s="48" t="s">
        <v>67</v>
      </c>
      <c r="R103" s="48" t="s">
        <v>70</v>
      </c>
      <c r="S103" s="48" t="s">
        <v>73</v>
      </c>
      <c r="T103" s="16">
        <v>1</v>
      </c>
      <c r="U103" s="16">
        <v>3</v>
      </c>
      <c r="V103" s="16">
        <v>3</v>
      </c>
    </row>
    <row r="104" spans="1:22" x14ac:dyDescent="0.35">
      <c r="A104" s="3">
        <v>103</v>
      </c>
      <c r="B104" s="4">
        <v>38139</v>
      </c>
      <c r="C104">
        <v>42979</v>
      </c>
      <c r="D104" s="48" t="s">
        <v>52</v>
      </c>
      <c r="E104" s="48" t="s">
        <v>58</v>
      </c>
      <c r="F104" s="48" t="s">
        <v>63</v>
      </c>
      <c r="G104" s="48" t="s">
        <v>63</v>
      </c>
      <c r="H104" s="48" t="s">
        <v>63</v>
      </c>
      <c r="I104" s="48">
        <v>4810</v>
      </c>
      <c r="J104" s="12">
        <f t="shared" si="2"/>
        <v>57720</v>
      </c>
      <c r="K104" s="12">
        <f>J104*1.05</f>
        <v>60606</v>
      </c>
      <c r="L104" s="12">
        <f t="shared" si="3"/>
        <v>68484.78</v>
      </c>
      <c r="M104" s="48">
        <v>2</v>
      </c>
      <c r="N104" s="17">
        <v>7</v>
      </c>
      <c r="O104" s="17">
        <v>7</v>
      </c>
      <c r="P104" s="17">
        <v>7</v>
      </c>
      <c r="Q104" s="48" t="s">
        <v>67</v>
      </c>
      <c r="R104" s="48" t="s">
        <v>69</v>
      </c>
      <c r="S104" s="48" t="s">
        <v>74</v>
      </c>
      <c r="T104" s="16">
        <v>3</v>
      </c>
      <c r="U104" s="16">
        <v>3</v>
      </c>
      <c r="V104" s="16">
        <v>5</v>
      </c>
    </row>
    <row r="105" spans="1:22" x14ac:dyDescent="0.35">
      <c r="A105" s="3">
        <v>104</v>
      </c>
      <c r="B105" s="4">
        <v>38139</v>
      </c>
      <c r="C105" s="4"/>
      <c r="D105" s="48" t="s">
        <v>52</v>
      </c>
      <c r="E105" s="48" t="s">
        <v>58</v>
      </c>
      <c r="F105" s="48" t="s">
        <v>63</v>
      </c>
      <c r="G105" s="48" t="s">
        <v>63</v>
      </c>
      <c r="H105" s="48" t="s">
        <v>63</v>
      </c>
      <c r="I105" s="48">
        <v>5070</v>
      </c>
      <c r="J105" s="12">
        <f t="shared" si="2"/>
        <v>60840</v>
      </c>
      <c r="K105" s="12">
        <f>J105*1.05</f>
        <v>63882</v>
      </c>
      <c r="L105" s="12">
        <f t="shared" si="3"/>
        <v>72186.659999999989</v>
      </c>
      <c r="M105" s="48">
        <v>5</v>
      </c>
      <c r="N105" s="17">
        <v>8</v>
      </c>
      <c r="O105" s="17">
        <v>8</v>
      </c>
      <c r="P105" s="17">
        <v>6</v>
      </c>
      <c r="Q105" s="48" t="s">
        <v>67</v>
      </c>
      <c r="R105" s="48" t="s">
        <v>69</v>
      </c>
      <c r="S105" s="48" t="s">
        <v>74</v>
      </c>
      <c r="T105" s="16">
        <v>1</v>
      </c>
      <c r="U105" s="16">
        <v>4</v>
      </c>
      <c r="V105" s="16">
        <v>2</v>
      </c>
    </row>
    <row r="106" spans="1:22" x14ac:dyDescent="0.35">
      <c r="A106" s="3">
        <v>105</v>
      </c>
      <c r="B106" s="4">
        <v>38139</v>
      </c>
      <c r="C106" s="4"/>
      <c r="D106" s="48" t="s">
        <v>53</v>
      </c>
      <c r="E106" s="48" t="s">
        <v>56</v>
      </c>
      <c r="F106" s="48" t="s">
        <v>63</v>
      </c>
      <c r="G106" s="48" t="s">
        <v>63</v>
      </c>
      <c r="H106" s="48" t="s">
        <v>63</v>
      </c>
      <c r="I106" s="48">
        <v>2768</v>
      </c>
      <c r="J106" s="12">
        <f t="shared" si="2"/>
        <v>33216</v>
      </c>
      <c r="K106" s="12">
        <f>J106*1.05</f>
        <v>34876.800000000003</v>
      </c>
      <c r="L106" s="12">
        <f t="shared" si="3"/>
        <v>39410.784</v>
      </c>
      <c r="M106" s="48">
        <v>3</v>
      </c>
      <c r="N106" s="17">
        <v>6</v>
      </c>
      <c r="O106" s="17">
        <v>6</v>
      </c>
      <c r="P106" s="17">
        <v>5</v>
      </c>
      <c r="Q106" s="48" t="s">
        <v>67</v>
      </c>
      <c r="R106" s="48" t="s">
        <v>69</v>
      </c>
      <c r="S106" s="48" t="s">
        <v>73</v>
      </c>
      <c r="T106" s="16">
        <v>4</v>
      </c>
      <c r="U106" s="16">
        <v>3</v>
      </c>
      <c r="V106" s="16">
        <v>3</v>
      </c>
    </row>
    <row r="107" spans="1:22" x14ac:dyDescent="0.35">
      <c r="A107" s="3">
        <v>106</v>
      </c>
      <c r="B107" s="4">
        <v>38139</v>
      </c>
      <c r="C107" s="4"/>
      <c r="D107" s="48" t="s">
        <v>52</v>
      </c>
      <c r="E107" s="48" t="s">
        <v>58</v>
      </c>
      <c r="F107" s="48" t="s">
        <v>63</v>
      </c>
      <c r="G107" s="48" t="s">
        <v>63</v>
      </c>
      <c r="H107" s="48" t="s">
        <v>63</v>
      </c>
      <c r="I107" s="48">
        <v>10648</v>
      </c>
      <c r="J107" s="12">
        <f t="shared" si="2"/>
        <v>127776</v>
      </c>
      <c r="K107" s="12">
        <f>J107*1.05</f>
        <v>134164.80000000002</v>
      </c>
      <c r="L107" s="12">
        <f t="shared" si="3"/>
        <v>151606.22400000002</v>
      </c>
      <c r="M107" s="48">
        <v>1</v>
      </c>
      <c r="N107" s="17">
        <v>6</v>
      </c>
      <c r="O107" s="17">
        <v>7</v>
      </c>
      <c r="P107" s="17">
        <v>6</v>
      </c>
      <c r="Q107" s="48" t="s">
        <v>67</v>
      </c>
      <c r="R107" s="48" t="s">
        <v>69</v>
      </c>
      <c r="S107" s="48" t="s">
        <v>73</v>
      </c>
      <c r="T107" s="16">
        <v>3</v>
      </c>
      <c r="U107" s="16">
        <v>2</v>
      </c>
      <c r="V107" s="16">
        <v>6</v>
      </c>
    </row>
    <row r="108" spans="1:22" x14ac:dyDescent="0.35">
      <c r="A108" s="3">
        <v>107</v>
      </c>
      <c r="B108" s="4">
        <v>38139</v>
      </c>
      <c r="C108" s="4"/>
      <c r="D108" s="48" t="s">
        <v>52</v>
      </c>
      <c r="E108" s="48" t="s">
        <v>54</v>
      </c>
      <c r="F108" s="48" t="s">
        <v>63</v>
      </c>
      <c r="G108" s="48" t="s">
        <v>63</v>
      </c>
      <c r="H108" s="48" t="s">
        <v>63</v>
      </c>
      <c r="I108" s="48">
        <v>3408</v>
      </c>
      <c r="J108" s="12">
        <f t="shared" si="2"/>
        <v>40896</v>
      </c>
      <c r="K108" s="12">
        <f>J108*1.05</f>
        <v>42940.800000000003</v>
      </c>
      <c r="L108" s="12">
        <f t="shared" si="3"/>
        <v>48523.103999999999</v>
      </c>
      <c r="M108" s="48">
        <v>7</v>
      </c>
      <c r="N108" s="17">
        <v>5</v>
      </c>
      <c r="O108" s="17">
        <v>8</v>
      </c>
      <c r="P108" s="17">
        <v>8</v>
      </c>
      <c r="Q108" s="48" t="s">
        <v>67</v>
      </c>
      <c r="R108" s="48" t="s">
        <v>69</v>
      </c>
      <c r="S108" s="48" t="s">
        <v>74</v>
      </c>
      <c r="T108" s="16">
        <v>1</v>
      </c>
      <c r="U108" s="16">
        <v>4</v>
      </c>
      <c r="V108" s="16">
        <v>2</v>
      </c>
    </row>
    <row r="109" spans="1:22" x14ac:dyDescent="0.35">
      <c r="A109" s="3">
        <v>108</v>
      </c>
      <c r="B109" s="4">
        <v>38534</v>
      </c>
      <c r="C109" s="4"/>
      <c r="D109" s="48" t="s">
        <v>53</v>
      </c>
      <c r="E109" s="48" t="s">
        <v>58</v>
      </c>
      <c r="F109" s="48" t="s">
        <v>63</v>
      </c>
      <c r="G109" s="48" t="s">
        <v>63</v>
      </c>
      <c r="H109" s="48" t="s">
        <v>63</v>
      </c>
      <c r="I109" s="48">
        <v>4262</v>
      </c>
      <c r="J109" s="12">
        <f t="shared" si="2"/>
        <v>51144</v>
      </c>
      <c r="K109" s="12">
        <f>J109*1.05</f>
        <v>53701.200000000004</v>
      </c>
      <c r="L109" s="12">
        <f t="shared" si="3"/>
        <v>60682.356</v>
      </c>
      <c r="M109" s="48">
        <v>4</v>
      </c>
      <c r="N109" s="17">
        <v>7</v>
      </c>
      <c r="O109" s="17">
        <v>8</v>
      </c>
      <c r="P109" s="17">
        <v>7</v>
      </c>
      <c r="Q109" s="48" t="s">
        <v>67</v>
      </c>
      <c r="R109" s="48" t="s">
        <v>69</v>
      </c>
      <c r="S109" s="48" t="s">
        <v>75</v>
      </c>
      <c r="T109" s="16">
        <v>4</v>
      </c>
      <c r="U109" s="16">
        <v>4</v>
      </c>
      <c r="V109" s="16">
        <v>2</v>
      </c>
    </row>
    <row r="110" spans="1:22" x14ac:dyDescent="0.35">
      <c r="A110" s="3">
        <v>109</v>
      </c>
      <c r="B110" s="4">
        <v>38534</v>
      </c>
      <c r="C110" s="4"/>
      <c r="D110" s="48" t="s">
        <v>53</v>
      </c>
      <c r="E110" s="48" t="s">
        <v>60</v>
      </c>
      <c r="F110" s="48" t="s">
        <v>63</v>
      </c>
      <c r="G110" s="48" t="s">
        <v>63</v>
      </c>
      <c r="H110" s="48" t="s">
        <v>63</v>
      </c>
      <c r="I110" s="48">
        <v>16184</v>
      </c>
      <c r="J110" s="12">
        <f t="shared" si="2"/>
        <v>194208</v>
      </c>
      <c r="K110" s="12">
        <f>J110*1.05</f>
        <v>203918.4</v>
      </c>
      <c r="L110" s="12">
        <f t="shared" si="3"/>
        <v>230427.79199999996</v>
      </c>
      <c r="M110" s="48">
        <v>4</v>
      </c>
      <c r="N110" s="17">
        <v>7</v>
      </c>
      <c r="O110" s="17">
        <v>7</v>
      </c>
      <c r="P110" s="17">
        <v>7</v>
      </c>
      <c r="Q110" s="48" t="s">
        <v>67</v>
      </c>
      <c r="R110" s="48" t="s">
        <v>69</v>
      </c>
      <c r="S110" s="48" t="s">
        <v>74</v>
      </c>
      <c r="T110" s="16">
        <v>1</v>
      </c>
      <c r="U110" s="16">
        <v>3</v>
      </c>
      <c r="V110" s="16">
        <v>2</v>
      </c>
    </row>
    <row r="111" spans="1:22" x14ac:dyDescent="0.35">
      <c r="A111" s="3">
        <v>110</v>
      </c>
      <c r="B111" s="4">
        <v>38930</v>
      </c>
      <c r="C111" s="4"/>
      <c r="D111" s="48" t="s">
        <v>52</v>
      </c>
      <c r="E111" s="48" t="s">
        <v>56</v>
      </c>
      <c r="F111" s="48" t="s">
        <v>63</v>
      </c>
      <c r="G111" s="48" t="s">
        <v>63</v>
      </c>
      <c r="H111" s="48" t="s">
        <v>63</v>
      </c>
      <c r="I111" s="48">
        <v>5577</v>
      </c>
      <c r="J111" s="12">
        <f t="shared" si="2"/>
        <v>66924</v>
      </c>
      <c r="K111" s="12">
        <f>J111*1.05</f>
        <v>70270.2</v>
      </c>
      <c r="L111" s="12">
        <f t="shared" si="3"/>
        <v>79405.325999999986</v>
      </c>
      <c r="M111" s="48">
        <v>3</v>
      </c>
      <c r="N111" s="17">
        <v>8</v>
      </c>
      <c r="O111" s="17">
        <v>8</v>
      </c>
      <c r="P111" s="17">
        <v>6</v>
      </c>
      <c r="Q111" s="48" t="s">
        <v>2</v>
      </c>
      <c r="R111" s="48" t="s">
        <v>69</v>
      </c>
      <c r="S111" s="48" t="s">
        <v>75</v>
      </c>
      <c r="T111" s="16">
        <v>4</v>
      </c>
      <c r="U111" s="16">
        <v>1</v>
      </c>
      <c r="V111" s="16">
        <v>3</v>
      </c>
    </row>
    <row r="112" spans="1:22" x14ac:dyDescent="0.35">
      <c r="A112" s="3">
        <v>111</v>
      </c>
      <c r="B112" s="4">
        <v>38930</v>
      </c>
      <c r="C112" s="4"/>
      <c r="D112" s="48" t="s">
        <v>52</v>
      </c>
      <c r="E112" s="48" t="s">
        <v>60</v>
      </c>
      <c r="F112" s="48" t="s">
        <v>63</v>
      </c>
      <c r="G112" s="48" t="s">
        <v>63</v>
      </c>
      <c r="H112" s="48" t="s">
        <v>63</v>
      </c>
      <c r="I112" s="48">
        <v>19502</v>
      </c>
      <c r="J112" s="12">
        <f t="shared" si="2"/>
        <v>234024</v>
      </c>
      <c r="K112" s="12">
        <f>J112*1.05</f>
        <v>245725.2</v>
      </c>
      <c r="L112" s="12">
        <f t="shared" si="3"/>
        <v>277669.47599999997</v>
      </c>
      <c r="M112" s="48">
        <v>1</v>
      </c>
      <c r="N112" s="17">
        <v>6</v>
      </c>
      <c r="O112" s="17">
        <v>6</v>
      </c>
      <c r="P112" s="17">
        <v>5</v>
      </c>
      <c r="Q112" s="48" t="s">
        <v>2</v>
      </c>
      <c r="R112" s="48" t="s">
        <v>69</v>
      </c>
      <c r="S112" s="48" t="s">
        <v>73</v>
      </c>
      <c r="T112" s="16">
        <v>4</v>
      </c>
      <c r="U112" s="16">
        <v>3</v>
      </c>
      <c r="V112" s="16">
        <v>5</v>
      </c>
    </row>
    <row r="113" spans="1:22" x14ac:dyDescent="0.35">
      <c r="A113" s="3">
        <v>112</v>
      </c>
      <c r="B113" s="4">
        <v>39326</v>
      </c>
      <c r="C113" s="4"/>
      <c r="D113" s="48" t="s">
        <v>53</v>
      </c>
      <c r="E113" s="48" t="s">
        <v>56</v>
      </c>
      <c r="F113" s="48" t="s">
        <v>63</v>
      </c>
      <c r="G113" s="48" t="s">
        <v>63</v>
      </c>
      <c r="H113" s="48" t="s">
        <v>63</v>
      </c>
      <c r="I113" s="48">
        <v>2187</v>
      </c>
      <c r="J113" s="12">
        <f t="shared" si="2"/>
        <v>26244</v>
      </c>
      <c r="K113" s="12">
        <f>J113*1.05</f>
        <v>27556.2</v>
      </c>
      <c r="L113" s="12">
        <f t="shared" si="3"/>
        <v>31138.505999999998</v>
      </c>
      <c r="M113" s="48">
        <v>0</v>
      </c>
      <c r="N113" s="17">
        <v>6</v>
      </c>
      <c r="O113" s="17">
        <v>6</v>
      </c>
      <c r="P113" s="17">
        <v>6</v>
      </c>
      <c r="Q113" s="48" t="s">
        <v>67</v>
      </c>
      <c r="R113" s="48" t="s">
        <v>69</v>
      </c>
      <c r="S113" s="48" t="s">
        <v>74</v>
      </c>
      <c r="T113" s="16">
        <v>1</v>
      </c>
      <c r="U113" s="16">
        <v>3</v>
      </c>
      <c r="V113" s="16">
        <v>5</v>
      </c>
    </row>
    <row r="114" spans="1:22" x14ac:dyDescent="0.35">
      <c r="A114" s="3">
        <v>113</v>
      </c>
      <c r="B114" s="4">
        <v>39326</v>
      </c>
      <c r="C114" s="4"/>
      <c r="D114" s="48" t="s">
        <v>52</v>
      </c>
      <c r="E114" s="48" t="s">
        <v>60</v>
      </c>
      <c r="F114" s="48" t="s">
        <v>63</v>
      </c>
      <c r="G114" s="48" t="s">
        <v>63</v>
      </c>
      <c r="H114" s="48" t="s">
        <v>63</v>
      </c>
      <c r="I114" s="48">
        <v>16627</v>
      </c>
      <c r="J114" s="12">
        <f t="shared" si="2"/>
        <v>199524</v>
      </c>
      <c r="K114" s="12">
        <f>J114*1.05</f>
        <v>209500.2</v>
      </c>
      <c r="L114" s="12">
        <f t="shared" si="3"/>
        <v>236735.226</v>
      </c>
      <c r="M114" s="48">
        <v>4</v>
      </c>
      <c r="N114" s="17">
        <v>6</v>
      </c>
      <c r="O114" s="17">
        <v>7</v>
      </c>
      <c r="P114" s="17">
        <v>7</v>
      </c>
      <c r="Q114" s="48" t="s">
        <v>2</v>
      </c>
      <c r="R114" s="48" t="s">
        <v>69</v>
      </c>
      <c r="S114" s="48" t="s">
        <v>76</v>
      </c>
      <c r="T114" s="16">
        <v>2</v>
      </c>
      <c r="U114" s="16">
        <v>4</v>
      </c>
      <c r="V114" s="16">
        <v>3</v>
      </c>
    </row>
    <row r="115" spans="1:22" x14ac:dyDescent="0.35">
      <c r="A115" s="3">
        <v>114</v>
      </c>
      <c r="B115" s="4">
        <v>39326</v>
      </c>
      <c r="C115" s="4"/>
      <c r="D115" s="48" t="s">
        <v>53</v>
      </c>
      <c r="E115" s="48" t="s">
        <v>54</v>
      </c>
      <c r="F115" s="48" t="s">
        <v>63</v>
      </c>
      <c r="G115" s="48" t="s">
        <v>63</v>
      </c>
      <c r="H115" s="48" t="s">
        <v>63</v>
      </c>
      <c r="I115" s="48">
        <v>5679</v>
      </c>
      <c r="J115" s="12">
        <f t="shared" si="2"/>
        <v>68148</v>
      </c>
      <c r="K115" s="12">
        <f>J115*1.05</f>
        <v>71555.400000000009</v>
      </c>
      <c r="L115" s="12">
        <f t="shared" si="3"/>
        <v>80857.601999999999</v>
      </c>
      <c r="M115" s="48">
        <v>3</v>
      </c>
      <c r="N115" s="17">
        <v>6</v>
      </c>
      <c r="O115" s="17">
        <v>6</v>
      </c>
      <c r="P115" s="17">
        <v>6</v>
      </c>
      <c r="Q115" s="48" t="s">
        <v>2</v>
      </c>
      <c r="R115" s="48" t="s">
        <v>70</v>
      </c>
      <c r="S115" s="48" t="s">
        <v>74</v>
      </c>
      <c r="T115" s="16">
        <v>4</v>
      </c>
      <c r="U115" s="16">
        <v>3</v>
      </c>
      <c r="V115" s="16">
        <v>3</v>
      </c>
    </row>
    <row r="116" spans="1:22" x14ac:dyDescent="0.35">
      <c r="A116" s="3">
        <v>115</v>
      </c>
      <c r="B116" s="4">
        <v>39722</v>
      </c>
      <c r="C116" s="4">
        <v>42979</v>
      </c>
      <c r="D116" s="48" t="s">
        <v>52</v>
      </c>
      <c r="E116" s="48" t="s">
        <v>56</v>
      </c>
      <c r="F116" s="48" t="s">
        <v>63</v>
      </c>
      <c r="G116" s="48" t="s">
        <v>63</v>
      </c>
      <c r="H116" s="48" t="s">
        <v>63</v>
      </c>
      <c r="I116" s="48">
        <v>2083</v>
      </c>
      <c r="J116" s="12">
        <f t="shared" si="2"/>
        <v>24996</v>
      </c>
      <c r="K116" s="12">
        <f>J116*1.05</f>
        <v>26245.800000000003</v>
      </c>
      <c r="L116" s="12">
        <f t="shared" si="3"/>
        <v>29657.754000000001</v>
      </c>
      <c r="M116" s="48">
        <v>1</v>
      </c>
      <c r="N116" s="17">
        <v>6</v>
      </c>
      <c r="O116" s="17">
        <v>6</v>
      </c>
      <c r="P116" s="17">
        <v>6</v>
      </c>
      <c r="Q116" s="48" t="s">
        <v>67</v>
      </c>
      <c r="R116" s="48" t="s">
        <v>70</v>
      </c>
      <c r="S116" s="48" t="s">
        <v>74</v>
      </c>
      <c r="T116" s="16">
        <v>3</v>
      </c>
      <c r="U116" s="16">
        <v>3</v>
      </c>
      <c r="V116" s="16">
        <v>2</v>
      </c>
    </row>
    <row r="117" spans="1:22" x14ac:dyDescent="0.35">
      <c r="A117" s="3">
        <v>116</v>
      </c>
      <c r="B117" s="4">
        <v>39722</v>
      </c>
      <c r="C117" s="4"/>
      <c r="D117" s="48" t="s">
        <v>53</v>
      </c>
      <c r="E117" s="48" t="s">
        <v>55</v>
      </c>
      <c r="F117" s="48" t="s">
        <v>63</v>
      </c>
      <c r="G117" s="48" t="s">
        <v>63</v>
      </c>
      <c r="H117" s="48" t="s">
        <v>63</v>
      </c>
      <c r="I117" s="48">
        <v>7725</v>
      </c>
      <c r="J117" s="12">
        <f t="shared" si="2"/>
        <v>92700</v>
      </c>
      <c r="K117" s="12">
        <f>J117*1.05</f>
        <v>97335</v>
      </c>
      <c r="L117" s="12">
        <f t="shared" si="3"/>
        <v>109988.54999999999</v>
      </c>
      <c r="M117" s="48">
        <v>3</v>
      </c>
      <c r="N117" s="17"/>
      <c r="O117" s="17"/>
      <c r="P117" s="17"/>
      <c r="Q117" s="48" t="s">
        <v>67</v>
      </c>
      <c r="R117" s="48" t="s">
        <v>70</v>
      </c>
      <c r="S117" s="48" t="s">
        <v>73</v>
      </c>
      <c r="T117" s="16">
        <v>3</v>
      </c>
      <c r="U117" s="16">
        <v>4</v>
      </c>
      <c r="V117" s="16">
        <v>2</v>
      </c>
    </row>
    <row r="118" spans="1:22" x14ac:dyDescent="0.35">
      <c r="A118" s="3">
        <v>117</v>
      </c>
      <c r="B118" s="4">
        <v>39722</v>
      </c>
      <c r="C118" s="4"/>
      <c r="D118" s="48" t="s">
        <v>52</v>
      </c>
      <c r="E118" s="48" t="s">
        <v>58</v>
      </c>
      <c r="F118" s="48" t="s">
        <v>63</v>
      </c>
      <c r="G118" s="48" t="s">
        <v>63</v>
      </c>
      <c r="H118" s="48" t="s">
        <v>63</v>
      </c>
      <c r="I118" s="48">
        <v>8847</v>
      </c>
      <c r="J118" s="12">
        <f t="shared" si="2"/>
        <v>106164</v>
      </c>
      <c r="K118" s="12">
        <f>J118*1.05</f>
        <v>111472.20000000001</v>
      </c>
      <c r="L118" s="12">
        <f t="shared" si="3"/>
        <v>125963.586</v>
      </c>
      <c r="M118" s="48">
        <v>2</v>
      </c>
      <c r="N118" s="17"/>
      <c r="O118" s="17"/>
      <c r="P118" s="17"/>
      <c r="Q118" s="48" t="s">
        <v>2</v>
      </c>
      <c r="R118" s="48" t="s">
        <v>69</v>
      </c>
      <c r="S118" s="48" t="s">
        <v>74</v>
      </c>
      <c r="T118" s="16">
        <v>2</v>
      </c>
      <c r="U118" s="16">
        <v>2</v>
      </c>
      <c r="V118" s="16">
        <v>2</v>
      </c>
    </row>
    <row r="119" spans="1:22" x14ac:dyDescent="0.35">
      <c r="A119" s="3">
        <v>118</v>
      </c>
      <c r="B119" s="4">
        <v>40118</v>
      </c>
      <c r="C119" s="4">
        <v>42979</v>
      </c>
      <c r="D119" s="48" t="s">
        <v>52</v>
      </c>
      <c r="E119" s="48" t="s">
        <v>56</v>
      </c>
      <c r="F119" s="48" t="s">
        <v>63</v>
      </c>
      <c r="G119" s="48" t="s">
        <v>63</v>
      </c>
      <c r="H119" s="48" t="s">
        <v>63</v>
      </c>
      <c r="I119" s="48">
        <v>2720</v>
      </c>
      <c r="J119" s="12">
        <f t="shared" si="2"/>
        <v>32640</v>
      </c>
      <c r="K119" s="12">
        <f>J119*1.05</f>
        <v>34272</v>
      </c>
      <c r="L119" s="12">
        <f t="shared" si="3"/>
        <v>38727.359999999993</v>
      </c>
      <c r="M119" s="48">
        <v>1</v>
      </c>
      <c r="N119" s="17"/>
      <c r="O119" s="17"/>
      <c r="P119" s="17">
        <v>8</v>
      </c>
      <c r="Q119" s="48" t="s">
        <v>67</v>
      </c>
      <c r="R119" s="48" t="s">
        <v>70</v>
      </c>
      <c r="S119" s="48" t="s">
        <v>73</v>
      </c>
      <c r="T119" s="16">
        <v>2</v>
      </c>
      <c r="U119" s="16">
        <v>4</v>
      </c>
      <c r="V119" s="16">
        <v>5</v>
      </c>
    </row>
    <row r="120" spans="1:22" x14ac:dyDescent="0.35">
      <c r="A120" s="3">
        <v>119</v>
      </c>
      <c r="B120" s="4">
        <v>40513</v>
      </c>
      <c r="C120" s="4">
        <v>44197</v>
      </c>
      <c r="D120" s="48" t="s">
        <v>52</v>
      </c>
      <c r="E120" s="48" t="s">
        <v>58</v>
      </c>
      <c r="F120" s="48" t="s">
        <v>63</v>
      </c>
      <c r="G120" s="48" t="s">
        <v>63</v>
      </c>
      <c r="H120" s="48" t="s">
        <v>63</v>
      </c>
      <c r="I120" s="48">
        <v>8793</v>
      </c>
      <c r="J120" s="12">
        <f t="shared" si="2"/>
        <v>105516</v>
      </c>
      <c r="K120" s="12">
        <f>J120*1.05</f>
        <v>110791.8</v>
      </c>
      <c r="L120" s="12">
        <f t="shared" si="3"/>
        <v>125194.734</v>
      </c>
      <c r="M120" s="48">
        <v>1</v>
      </c>
      <c r="N120" s="17">
        <v>6</v>
      </c>
      <c r="O120" s="17">
        <v>6</v>
      </c>
      <c r="P120" s="17">
        <v>7</v>
      </c>
      <c r="Q120" s="48" t="s">
        <v>67</v>
      </c>
      <c r="R120" s="48" t="s">
        <v>70</v>
      </c>
      <c r="S120" s="48" t="s">
        <v>73</v>
      </c>
      <c r="T120" s="16">
        <v>4</v>
      </c>
      <c r="U120" s="16">
        <v>1</v>
      </c>
      <c r="V120" s="16">
        <v>4</v>
      </c>
    </row>
    <row r="121" spans="1:22" x14ac:dyDescent="0.35">
      <c r="A121" s="3">
        <v>120</v>
      </c>
      <c r="B121" s="4">
        <v>40544</v>
      </c>
      <c r="C121" s="4"/>
      <c r="D121" s="48" t="s">
        <v>53</v>
      </c>
      <c r="E121" s="48" t="s">
        <v>56</v>
      </c>
      <c r="F121" s="48" t="s">
        <v>63</v>
      </c>
      <c r="G121" s="48" t="s">
        <v>63</v>
      </c>
      <c r="H121" s="48" t="s">
        <v>63</v>
      </c>
      <c r="I121" s="48">
        <v>2759</v>
      </c>
      <c r="J121" s="12">
        <f t="shared" si="2"/>
        <v>33108</v>
      </c>
      <c r="K121" s="12">
        <f>J121*1.05</f>
        <v>34763.4</v>
      </c>
      <c r="L121" s="12">
        <f t="shared" si="3"/>
        <v>39282.642</v>
      </c>
      <c r="M121" s="48">
        <v>6</v>
      </c>
      <c r="N121" s="17">
        <v>6</v>
      </c>
      <c r="O121" s="17">
        <v>6</v>
      </c>
      <c r="P121" s="17">
        <v>7</v>
      </c>
      <c r="Q121" s="48" t="s">
        <v>2</v>
      </c>
      <c r="R121" s="48" t="s">
        <v>70</v>
      </c>
      <c r="S121" s="48" t="s">
        <v>74</v>
      </c>
      <c r="T121" s="16">
        <v>3</v>
      </c>
      <c r="U121" s="16">
        <v>3</v>
      </c>
      <c r="V121" s="16">
        <v>2</v>
      </c>
    </row>
    <row r="122" spans="1:22" x14ac:dyDescent="0.35">
      <c r="A122" s="3">
        <v>121</v>
      </c>
      <c r="B122" s="4">
        <v>40940</v>
      </c>
      <c r="C122" s="4"/>
      <c r="D122" s="48" t="s">
        <v>53</v>
      </c>
      <c r="E122" s="48" t="s">
        <v>55</v>
      </c>
      <c r="F122" s="48" t="s">
        <v>63</v>
      </c>
      <c r="G122" s="48" t="s">
        <v>63</v>
      </c>
      <c r="H122" s="48" t="s">
        <v>63</v>
      </c>
      <c r="I122" s="48">
        <v>5093</v>
      </c>
      <c r="J122" s="12">
        <f t="shared" si="2"/>
        <v>61116</v>
      </c>
      <c r="K122" s="12">
        <f>J122*1.05</f>
        <v>64171.8</v>
      </c>
      <c r="L122" s="12">
        <f t="shared" si="3"/>
        <v>72514.133999999991</v>
      </c>
      <c r="M122" s="48">
        <v>2</v>
      </c>
      <c r="N122" s="17">
        <v>6</v>
      </c>
      <c r="O122" s="17">
        <v>7</v>
      </c>
      <c r="P122" s="17">
        <v>6</v>
      </c>
      <c r="Q122" s="48" t="s">
        <v>67</v>
      </c>
      <c r="R122" s="48" t="s">
        <v>71</v>
      </c>
      <c r="S122" s="48" t="s">
        <v>73</v>
      </c>
      <c r="T122" s="16">
        <v>4</v>
      </c>
      <c r="U122" s="16">
        <v>1</v>
      </c>
      <c r="V122" s="16">
        <v>2</v>
      </c>
    </row>
    <row r="123" spans="1:22" x14ac:dyDescent="0.35">
      <c r="A123" s="3">
        <v>122</v>
      </c>
      <c r="B123" s="4">
        <v>40940</v>
      </c>
      <c r="C123" s="4"/>
      <c r="D123" s="48" t="s">
        <v>53</v>
      </c>
      <c r="E123" s="48" t="s">
        <v>58</v>
      </c>
      <c r="F123" s="48" t="s">
        <v>63</v>
      </c>
      <c r="G123" s="48" t="s">
        <v>63</v>
      </c>
      <c r="H123" s="48" t="s">
        <v>63</v>
      </c>
      <c r="I123" s="48">
        <v>5121</v>
      </c>
      <c r="J123" s="12">
        <f t="shared" si="2"/>
        <v>61452</v>
      </c>
      <c r="K123" s="12">
        <f>J123*1.05</f>
        <v>64524.600000000006</v>
      </c>
      <c r="L123" s="12">
        <f t="shared" si="3"/>
        <v>72912.797999999995</v>
      </c>
      <c r="M123" s="48">
        <v>3</v>
      </c>
      <c r="N123" s="17">
        <v>7</v>
      </c>
      <c r="O123" s="17">
        <v>7</v>
      </c>
      <c r="P123" s="17">
        <v>8</v>
      </c>
      <c r="Q123" s="48" t="s">
        <v>67</v>
      </c>
      <c r="R123" s="48" t="s">
        <v>69</v>
      </c>
      <c r="S123" s="48" t="s">
        <v>73</v>
      </c>
      <c r="T123" s="16">
        <v>2</v>
      </c>
      <c r="U123" s="16">
        <v>1</v>
      </c>
      <c r="V123" s="16">
        <v>3</v>
      </c>
    </row>
    <row r="124" spans="1:22" x14ac:dyDescent="0.35">
      <c r="A124" s="3">
        <v>123</v>
      </c>
      <c r="B124" s="4">
        <v>41730</v>
      </c>
      <c r="C124" s="4"/>
      <c r="D124" s="48" t="s">
        <v>52</v>
      </c>
      <c r="E124" s="48" t="s">
        <v>54</v>
      </c>
      <c r="F124" s="48" t="s">
        <v>63</v>
      </c>
      <c r="G124" s="48" t="s">
        <v>63</v>
      </c>
      <c r="H124" s="48" t="s">
        <v>63</v>
      </c>
      <c r="I124" s="48">
        <v>4364</v>
      </c>
      <c r="J124" s="12">
        <f t="shared" si="2"/>
        <v>52368</v>
      </c>
      <c r="K124" s="12">
        <f>J124*1.05</f>
        <v>54986.400000000001</v>
      </c>
      <c r="L124" s="12">
        <f t="shared" si="3"/>
        <v>62134.631999999998</v>
      </c>
      <c r="M124" s="48">
        <v>3</v>
      </c>
      <c r="N124" s="17"/>
      <c r="O124" s="17">
        <v>8</v>
      </c>
      <c r="P124" s="17">
        <v>7</v>
      </c>
      <c r="Q124" s="48" t="s">
        <v>67</v>
      </c>
      <c r="R124" s="48" t="s">
        <v>70</v>
      </c>
      <c r="S124" s="48" t="s">
        <v>73</v>
      </c>
      <c r="T124" s="16">
        <v>1</v>
      </c>
      <c r="U124" s="16">
        <v>4</v>
      </c>
      <c r="V124" s="16">
        <v>2</v>
      </c>
    </row>
    <row r="125" spans="1:22" x14ac:dyDescent="0.35">
      <c r="A125" s="3">
        <v>124</v>
      </c>
      <c r="B125" s="4">
        <v>41730</v>
      </c>
      <c r="C125" s="4"/>
      <c r="D125" s="48" t="s">
        <v>53</v>
      </c>
      <c r="E125" s="48" t="s">
        <v>58</v>
      </c>
      <c r="F125" s="48" t="s">
        <v>63</v>
      </c>
      <c r="G125" s="48" t="s">
        <v>63</v>
      </c>
      <c r="H125" s="48" t="s">
        <v>63</v>
      </c>
      <c r="I125" s="48">
        <v>5485</v>
      </c>
      <c r="J125" s="12">
        <f t="shared" si="2"/>
        <v>65820</v>
      </c>
      <c r="K125" s="12">
        <f>J125*1.05</f>
        <v>69111</v>
      </c>
      <c r="L125" s="12">
        <f t="shared" si="3"/>
        <v>78095.429999999993</v>
      </c>
      <c r="M125" s="48">
        <v>9</v>
      </c>
      <c r="N125" s="17">
        <v>6</v>
      </c>
      <c r="O125" s="17">
        <v>6</v>
      </c>
      <c r="P125" s="17">
        <v>6</v>
      </c>
      <c r="Q125" s="48" t="s">
        <v>2</v>
      </c>
      <c r="R125" s="48" t="s">
        <v>69</v>
      </c>
      <c r="S125" s="48" t="s">
        <v>74</v>
      </c>
      <c r="T125" s="16">
        <v>4</v>
      </c>
      <c r="U125" s="16">
        <v>1</v>
      </c>
      <c r="V125" s="16">
        <v>4</v>
      </c>
    </row>
    <row r="126" spans="1:22" x14ac:dyDescent="0.35">
      <c r="A126" s="3">
        <v>125</v>
      </c>
      <c r="B126" s="4">
        <v>44287</v>
      </c>
      <c r="C126" s="4"/>
      <c r="D126" s="48" t="s">
        <v>53</v>
      </c>
      <c r="E126" s="48" t="s">
        <v>56</v>
      </c>
      <c r="F126" s="48" t="s">
        <v>63</v>
      </c>
      <c r="G126" s="48" t="s">
        <v>63</v>
      </c>
      <c r="H126" s="48" t="s">
        <v>63</v>
      </c>
      <c r="I126" s="48">
        <v>2782</v>
      </c>
      <c r="J126" s="12">
        <f t="shared" si="2"/>
        <v>33384</v>
      </c>
      <c r="K126" s="12">
        <f>J126*1.05</f>
        <v>35053.200000000004</v>
      </c>
      <c r="L126" s="12">
        <f t="shared" si="3"/>
        <v>39610.116000000002</v>
      </c>
      <c r="M126" s="48">
        <v>0</v>
      </c>
      <c r="N126" s="17"/>
      <c r="O126" s="17">
        <v>6</v>
      </c>
      <c r="P126" s="17">
        <v>6</v>
      </c>
      <c r="Q126" s="48" t="s">
        <v>2</v>
      </c>
      <c r="R126" s="48" t="s">
        <v>69</v>
      </c>
      <c r="S126" s="48" t="s">
        <v>73</v>
      </c>
      <c r="T126" s="16">
        <v>4</v>
      </c>
      <c r="U126" s="16">
        <v>1</v>
      </c>
      <c r="V126" s="16">
        <v>3</v>
      </c>
    </row>
    <row r="127" spans="1:22" x14ac:dyDescent="0.35">
      <c r="A127" s="3">
        <v>126</v>
      </c>
      <c r="B127" s="4">
        <v>43221</v>
      </c>
      <c r="C127" s="4"/>
      <c r="D127" s="48" t="s">
        <v>52</v>
      </c>
      <c r="E127" s="48" t="s">
        <v>9</v>
      </c>
      <c r="F127" s="48" t="s">
        <v>63</v>
      </c>
      <c r="G127" s="48" t="s">
        <v>63</v>
      </c>
      <c r="H127" s="48" t="s">
        <v>63</v>
      </c>
      <c r="I127" s="48">
        <v>18430</v>
      </c>
      <c r="J127" s="12">
        <f t="shared" si="2"/>
        <v>221160</v>
      </c>
      <c r="K127" s="12">
        <f>J127*1.05</f>
        <v>232218</v>
      </c>
      <c r="L127" s="12">
        <f t="shared" si="3"/>
        <v>262406.33999999997</v>
      </c>
      <c r="M127" s="48">
        <v>1</v>
      </c>
      <c r="N127" s="17"/>
      <c r="O127" s="17"/>
      <c r="P127" s="17"/>
      <c r="Q127" s="48" t="s">
        <v>67</v>
      </c>
      <c r="R127" s="48" t="s">
        <v>70</v>
      </c>
      <c r="S127" s="48" t="s">
        <v>73</v>
      </c>
      <c r="T127" s="16">
        <v>2</v>
      </c>
      <c r="U127" s="16">
        <v>4</v>
      </c>
      <c r="V127" s="16">
        <v>4</v>
      </c>
    </row>
    <row r="128" spans="1:22" x14ac:dyDescent="0.35">
      <c r="A128" s="3">
        <v>127</v>
      </c>
      <c r="B128" s="4">
        <v>42125</v>
      </c>
      <c r="C128" s="4"/>
      <c r="D128" s="48" t="s">
        <v>52</v>
      </c>
      <c r="E128" s="48" t="s">
        <v>54</v>
      </c>
      <c r="F128" s="48" t="s">
        <v>63</v>
      </c>
      <c r="G128" s="48" t="s">
        <v>63</v>
      </c>
      <c r="H128" s="48" t="s">
        <v>63</v>
      </c>
      <c r="I128" s="48">
        <v>2694</v>
      </c>
      <c r="J128" s="12">
        <f t="shared" si="2"/>
        <v>32328</v>
      </c>
      <c r="K128" s="12">
        <f>J128*1.05</f>
        <v>33944.400000000001</v>
      </c>
      <c r="L128" s="12">
        <f t="shared" si="3"/>
        <v>38357.171999999999</v>
      </c>
      <c r="M128" s="48">
        <v>1</v>
      </c>
      <c r="N128" s="17">
        <v>6</v>
      </c>
      <c r="O128" s="17">
        <v>6</v>
      </c>
      <c r="P128" s="17">
        <v>6</v>
      </c>
      <c r="Q128" s="48" t="s">
        <v>67</v>
      </c>
      <c r="R128" s="48" t="s">
        <v>71</v>
      </c>
      <c r="S128" s="48" t="s">
        <v>73</v>
      </c>
      <c r="T128" s="16">
        <v>3</v>
      </c>
      <c r="U128" s="16">
        <v>2</v>
      </c>
      <c r="V128" s="16">
        <v>4</v>
      </c>
    </row>
    <row r="129" spans="1:22" x14ac:dyDescent="0.35">
      <c r="A129" s="3">
        <v>128</v>
      </c>
      <c r="B129" s="4">
        <v>42917</v>
      </c>
      <c r="C129" s="4"/>
      <c r="D129" s="48" t="s">
        <v>53</v>
      </c>
      <c r="E129" s="48" t="s">
        <v>60</v>
      </c>
      <c r="F129" s="48" t="s">
        <v>64</v>
      </c>
      <c r="G129" s="48" t="s">
        <v>64</v>
      </c>
      <c r="H129" s="48" t="s">
        <v>64</v>
      </c>
      <c r="I129" s="48">
        <v>12808</v>
      </c>
      <c r="J129" s="12">
        <f t="shared" si="2"/>
        <v>153696</v>
      </c>
      <c r="K129" s="12">
        <f>J129*1.05</f>
        <v>161380.80000000002</v>
      </c>
      <c r="L129" s="12">
        <f t="shared" si="3"/>
        <v>182360.304</v>
      </c>
      <c r="M129" s="48">
        <v>1</v>
      </c>
      <c r="N129" s="17">
        <v>6</v>
      </c>
      <c r="O129" s="17">
        <v>7</v>
      </c>
      <c r="P129" s="17">
        <v>7</v>
      </c>
      <c r="Q129" s="48" t="s">
        <v>2</v>
      </c>
      <c r="R129" s="48" t="s">
        <v>69</v>
      </c>
      <c r="S129" s="48" t="s">
        <v>75</v>
      </c>
      <c r="T129" s="16">
        <v>3</v>
      </c>
      <c r="U129" s="16">
        <v>4</v>
      </c>
      <c r="V129" s="16">
        <v>3</v>
      </c>
    </row>
    <row r="130" spans="1:22" x14ac:dyDescent="0.35">
      <c r="A130" s="3">
        <v>129</v>
      </c>
      <c r="B130" s="4">
        <v>35674</v>
      </c>
      <c r="C130" s="4"/>
      <c r="D130" s="48" t="s">
        <v>53</v>
      </c>
      <c r="E130" s="48" t="s">
        <v>56</v>
      </c>
      <c r="F130" s="48" t="s">
        <v>64</v>
      </c>
      <c r="G130" s="48" t="s">
        <v>64</v>
      </c>
      <c r="H130" s="48" t="s">
        <v>64</v>
      </c>
      <c r="I130" s="48">
        <v>3761</v>
      </c>
      <c r="J130" s="12">
        <f t="shared" si="2"/>
        <v>45132</v>
      </c>
      <c r="K130" s="12">
        <f>J130*1.05</f>
        <v>47388.6</v>
      </c>
      <c r="L130" s="12">
        <f t="shared" si="3"/>
        <v>53549.117999999995</v>
      </c>
      <c r="M130" s="48">
        <v>9</v>
      </c>
      <c r="N130" s="17">
        <v>7</v>
      </c>
      <c r="O130" s="17">
        <v>7</v>
      </c>
      <c r="P130" s="17">
        <v>7</v>
      </c>
      <c r="Q130" s="48" t="s">
        <v>67</v>
      </c>
      <c r="R130" s="48" t="s">
        <v>70</v>
      </c>
      <c r="S130" s="48" t="s">
        <v>73</v>
      </c>
      <c r="T130" s="16">
        <v>2</v>
      </c>
      <c r="U130" s="16">
        <v>4</v>
      </c>
      <c r="V130" s="16">
        <v>3</v>
      </c>
    </row>
    <row r="131" spans="1:22" x14ac:dyDescent="0.35">
      <c r="A131" s="3">
        <v>130</v>
      </c>
      <c r="B131" s="4">
        <v>43374</v>
      </c>
      <c r="C131" s="4"/>
      <c r="D131" s="48" t="s">
        <v>52</v>
      </c>
      <c r="E131" s="48" t="s">
        <v>56</v>
      </c>
      <c r="F131" s="48" t="s">
        <v>63</v>
      </c>
      <c r="G131" s="48" t="s">
        <v>63</v>
      </c>
      <c r="H131" s="48" t="s">
        <v>63</v>
      </c>
      <c r="I131" s="48">
        <v>2022</v>
      </c>
      <c r="J131" s="12">
        <f t="shared" ref="J131:J194" si="4">I131*12</f>
        <v>24264</v>
      </c>
      <c r="K131" s="12">
        <f>J131*1.05</f>
        <v>25477.200000000001</v>
      </c>
      <c r="L131" s="12">
        <f t="shared" ref="L131:L194" si="5">K131*1.13</f>
        <v>28789.235999999997</v>
      </c>
      <c r="M131" s="48">
        <v>1</v>
      </c>
      <c r="N131" s="17">
        <v>6</v>
      </c>
      <c r="O131" s="17">
        <v>7</v>
      </c>
      <c r="P131" s="17">
        <v>7</v>
      </c>
      <c r="Q131" s="48" t="s">
        <v>2</v>
      </c>
      <c r="R131" s="48" t="s">
        <v>70</v>
      </c>
      <c r="S131" s="48" t="s">
        <v>73</v>
      </c>
      <c r="T131" s="16">
        <v>4</v>
      </c>
      <c r="U131" s="16">
        <v>2</v>
      </c>
      <c r="V131" s="16">
        <v>3</v>
      </c>
    </row>
    <row r="132" spans="1:22" x14ac:dyDescent="0.35">
      <c r="A132" s="3">
        <v>131</v>
      </c>
      <c r="B132" s="4">
        <v>43739</v>
      </c>
      <c r="C132" s="4"/>
      <c r="D132" s="48" t="s">
        <v>52</v>
      </c>
      <c r="E132" s="48" t="s">
        <v>54</v>
      </c>
      <c r="F132" s="48" t="s">
        <v>63</v>
      </c>
      <c r="G132" s="48" t="s">
        <v>63</v>
      </c>
      <c r="H132" s="48" t="s">
        <v>63</v>
      </c>
      <c r="I132" s="48">
        <v>2314</v>
      </c>
      <c r="J132" s="12">
        <f t="shared" si="4"/>
        <v>27768</v>
      </c>
      <c r="K132" s="12">
        <f>J132*1.05</f>
        <v>29156.400000000001</v>
      </c>
      <c r="L132" s="12">
        <f t="shared" si="5"/>
        <v>32946.731999999996</v>
      </c>
      <c r="M132" s="48">
        <v>0</v>
      </c>
      <c r="N132" s="17">
        <v>6</v>
      </c>
      <c r="O132" s="17">
        <v>6</v>
      </c>
      <c r="P132" s="17">
        <v>6</v>
      </c>
      <c r="Q132" s="48" t="s">
        <v>67</v>
      </c>
      <c r="R132" s="48" t="s">
        <v>71</v>
      </c>
      <c r="S132" s="48" t="s">
        <v>73</v>
      </c>
      <c r="T132" s="16">
        <v>4</v>
      </c>
      <c r="U132" s="16">
        <v>4</v>
      </c>
      <c r="V132" s="16">
        <v>2</v>
      </c>
    </row>
    <row r="133" spans="1:22" x14ac:dyDescent="0.35">
      <c r="A133" s="3">
        <v>132</v>
      </c>
      <c r="B133" s="4">
        <v>44136</v>
      </c>
      <c r="C133" s="4"/>
      <c r="D133" s="48" t="s">
        <v>52</v>
      </c>
      <c r="E133" s="48" t="s">
        <v>9</v>
      </c>
      <c r="F133" s="48" t="s">
        <v>63</v>
      </c>
      <c r="G133" s="48" t="s">
        <v>63</v>
      </c>
      <c r="H133" s="48" t="s">
        <v>63</v>
      </c>
      <c r="I133" s="48">
        <v>17924</v>
      </c>
      <c r="J133" s="12">
        <f t="shared" si="4"/>
        <v>215088</v>
      </c>
      <c r="K133" s="12">
        <f>J133*1.05</f>
        <v>225842.40000000002</v>
      </c>
      <c r="L133" s="12">
        <f t="shared" si="5"/>
        <v>255201.91200000001</v>
      </c>
      <c r="M133" s="48">
        <v>1</v>
      </c>
      <c r="N133" s="17">
        <v>5</v>
      </c>
      <c r="O133" s="17">
        <v>6</v>
      </c>
      <c r="P133" s="17">
        <v>5</v>
      </c>
      <c r="Q133" s="48" t="s">
        <v>67</v>
      </c>
      <c r="R133" s="48" t="s">
        <v>71</v>
      </c>
      <c r="S133" s="48" t="s">
        <v>73</v>
      </c>
      <c r="T133" s="16">
        <v>1</v>
      </c>
      <c r="U133" s="16">
        <v>1</v>
      </c>
      <c r="V133" s="16">
        <v>3</v>
      </c>
    </row>
    <row r="134" spans="1:22" x14ac:dyDescent="0.35">
      <c r="A134" s="3">
        <v>133</v>
      </c>
      <c r="B134" s="4">
        <v>36861</v>
      </c>
      <c r="D134" s="48" t="s">
        <v>52</v>
      </c>
      <c r="E134" s="48" t="s">
        <v>54</v>
      </c>
      <c r="F134" s="48" t="s">
        <v>63</v>
      </c>
      <c r="G134" s="48" t="s">
        <v>63</v>
      </c>
      <c r="H134" s="48" t="s">
        <v>63</v>
      </c>
      <c r="I134" s="48">
        <v>2532</v>
      </c>
      <c r="J134" s="12">
        <f t="shared" si="4"/>
        <v>30384</v>
      </c>
      <c r="K134" s="12">
        <f>J134*1.05</f>
        <v>31903.200000000001</v>
      </c>
      <c r="L134" s="12">
        <f t="shared" si="5"/>
        <v>36050.615999999995</v>
      </c>
      <c r="M134" s="48">
        <v>6</v>
      </c>
      <c r="N134" s="17"/>
      <c r="O134" s="17"/>
      <c r="P134" s="17"/>
      <c r="Q134" s="48" t="s">
        <v>67</v>
      </c>
      <c r="R134" s="48" t="s">
        <v>69</v>
      </c>
      <c r="S134" s="48" t="s">
        <v>74</v>
      </c>
      <c r="T134" s="16">
        <v>1</v>
      </c>
      <c r="U134" s="16">
        <v>4</v>
      </c>
      <c r="V134" s="16">
        <v>5</v>
      </c>
    </row>
    <row r="135" spans="1:22" x14ac:dyDescent="0.35">
      <c r="A135" s="3">
        <v>134</v>
      </c>
      <c r="B135" s="4">
        <v>36861</v>
      </c>
      <c r="C135" s="4"/>
      <c r="D135" s="48" t="s">
        <v>53</v>
      </c>
      <c r="E135" s="48" t="s">
        <v>54</v>
      </c>
      <c r="F135" s="48" t="s">
        <v>63</v>
      </c>
      <c r="G135" s="48" t="s">
        <v>63</v>
      </c>
      <c r="H135" s="48" t="s">
        <v>63</v>
      </c>
      <c r="I135" s="48">
        <v>2380</v>
      </c>
      <c r="J135" s="12">
        <f t="shared" si="4"/>
        <v>28560</v>
      </c>
      <c r="K135" s="12">
        <f>J135*1.05</f>
        <v>29988</v>
      </c>
      <c r="L135" s="12">
        <f t="shared" si="5"/>
        <v>33886.439999999995</v>
      </c>
      <c r="M135" s="48">
        <v>9</v>
      </c>
      <c r="N135" s="17"/>
      <c r="O135" s="17"/>
      <c r="P135" s="17">
        <v>7</v>
      </c>
      <c r="Q135" s="48" t="s">
        <v>2</v>
      </c>
      <c r="R135" s="48" t="s">
        <v>70</v>
      </c>
      <c r="S135" s="48" t="s">
        <v>73</v>
      </c>
      <c r="T135" s="16">
        <v>4</v>
      </c>
      <c r="U135" s="16">
        <v>4</v>
      </c>
      <c r="V135" s="16">
        <v>3</v>
      </c>
    </row>
    <row r="136" spans="1:22" x14ac:dyDescent="0.35">
      <c r="A136" s="3">
        <v>135</v>
      </c>
      <c r="B136" s="4">
        <v>36892</v>
      </c>
      <c r="C136" s="4"/>
      <c r="D136" s="48" t="s">
        <v>52</v>
      </c>
      <c r="E136" s="48" t="s">
        <v>58</v>
      </c>
      <c r="F136" s="48" t="s">
        <v>63</v>
      </c>
      <c r="G136" s="48" t="s">
        <v>63</v>
      </c>
      <c r="H136" s="48" t="s">
        <v>63</v>
      </c>
      <c r="I136" s="48">
        <v>4765</v>
      </c>
      <c r="J136" s="12">
        <f t="shared" si="4"/>
        <v>57180</v>
      </c>
      <c r="K136" s="12">
        <f>J136*1.05</f>
        <v>60039</v>
      </c>
      <c r="L136" s="12">
        <f t="shared" si="5"/>
        <v>67844.069999999992</v>
      </c>
      <c r="M136" s="48">
        <v>4</v>
      </c>
      <c r="N136" s="17"/>
      <c r="O136" s="17"/>
      <c r="P136" s="17"/>
      <c r="Q136" s="48" t="s">
        <v>67</v>
      </c>
      <c r="R136" s="48" t="s">
        <v>69</v>
      </c>
      <c r="S136" s="48" t="s">
        <v>73</v>
      </c>
      <c r="T136" s="16">
        <v>1</v>
      </c>
      <c r="U136" s="16">
        <v>2</v>
      </c>
      <c r="V136" s="16">
        <v>2</v>
      </c>
    </row>
    <row r="137" spans="1:22" x14ac:dyDescent="0.35">
      <c r="A137" s="3">
        <v>136</v>
      </c>
      <c r="B137" s="4">
        <v>36892</v>
      </c>
      <c r="C137" s="4"/>
      <c r="D137" s="48" t="s">
        <v>53</v>
      </c>
      <c r="E137" s="48" t="s">
        <v>54</v>
      </c>
      <c r="F137" s="48" t="s">
        <v>63</v>
      </c>
      <c r="G137" s="48" t="s">
        <v>63</v>
      </c>
      <c r="H137" s="48" t="s">
        <v>63</v>
      </c>
      <c r="I137" s="48">
        <v>2778</v>
      </c>
      <c r="J137" s="12">
        <f t="shared" si="4"/>
        <v>33336</v>
      </c>
      <c r="K137" s="12">
        <f>J137*1.05</f>
        <v>35002.800000000003</v>
      </c>
      <c r="L137" s="12">
        <f t="shared" si="5"/>
        <v>39553.163999999997</v>
      </c>
      <c r="M137" s="48">
        <v>4</v>
      </c>
      <c r="N137" s="17">
        <v>5</v>
      </c>
      <c r="O137" s="17">
        <v>5</v>
      </c>
      <c r="P137" s="17">
        <v>7</v>
      </c>
      <c r="Q137" s="48" t="s">
        <v>2</v>
      </c>
      <c r="R137" s="48" t="s">
        <v>69</v>
      </c>
      <c r="S137" s="48" t="s">
        <v>73</v>
      </c>
      <c r="T137" s="16">
        <v>2</v>
      </c>
      <c r="U137" s="16">
        <v>4</v>
      </c>
      <c r="V137" s="16">
        <v>1</v>
      </c>
    </row>
    <row r="138" spans="1:22" x14ac:dyDescent="0.35">
      <c r="A138" s="3">
        <v>137</v>
      </c>
      <c r="B138" s="4">
        <v>36892</v>
      </c>
      <c r="C138" s="4">
        <v>44440</v>
      </c>
      <c r="D138" s="48" t="s">
        <v>53</v>
      </c>
      <c r="E138" s="48" t="s">
        <v>56</v>
      </c>
      <c r="F138" s="48" t="s">
        <v>63</v>
      </c>
      <c r="G138" s="48" t="s">
        <v>63</v>
      </c>
      <c r="H138" s="48" t="s">
        <v>63</v>
      </c>
      <c r="I138" s="48">
        <v>2377</v>
      </c>
      <c r="J138" s="12">
        <f t="shared" si="4"/>
        <v>28524</v>
      </c>
      <c r="K138" s="12">
        <f>J138*1.05</f>
        <v>29950.2</v>
      </c>
      <c r="L138" s="12">
        <f t="shared" si="5"/>
        <v>33843.725999999995</v>
      </c>
      <c r="M138" s="48">
        <v>5</v>
      </c>
      <c r="N138" s="17">
        <v>5</v>
      </c>
      <c r="O138" s="17">
        <v>6</v>
      </c>
      <c r="P138" s="17">
        <v>6</v>
      </c>
      <c r="Q138" s="48" t="s">
        <v>67</v>
      </c>
      <c r="R138" s="48" t="s">
        <v>69</v>
      </c>
      <c r="S138" s="48" t="s">
        <v>74</v>
      </c>
      <c r="T138" s="16">
        <v>3</v>
      </c>
      <c r="U138" s="16">
        <v>3</v>
      </c>
      <c r="V138" s="16">
        <v>2</v>
      </c>
    </row>
    <row r="139" spans="1:22" x14ac:dyDescent="0.35">
      <c r="A139" s="3">
        <v>138</v>
      </c>
      <c r="B139" s="4">
        <v>37288</v>
      </c>
      <c r="C139" s="4"/>
      <c r="D139" s="48" t="s">
        <v>52</v>
      </c>
      <c r="E139" s="48" t="s">
        <v>54</v>
      </c>
      <c r="F139" s="48" t="s">
        <v>63</v>
      </c>
      <c r="G139" s="48" t="s">
        <v>63</v>
      </c>
      <c r="H139" s="48" t="s">
        <v>63</v>
      </c>
      <c r="I139" s="48">
        <v>2008</v>
      </c>
      <c r="J139" s="12">
        <f t="shared" si="4"/>
        <v>24096</v>
      </c>
      <c r="K139" s="12">
        <f>J139*1.05</f>
        <v>25300.799999999999</v>
      </c>
      <c r="L139" s="12">
        <f t="shared" si="5"/>
        <v>28589.903999999995</v>
      </c>
      <c r="M139" s="48">
        <v>1</v>
      </c>
      <c r="N139" s="17">
        <v>6</v>
      </c>
      <c r="O139" s="17">
        <v>6</v>
      </c>
      <c r="P139" s="17">
        <v>6</v>
      </c>
      <c r="Q139" s="48" t="s">
        <v>67</v>
      </c>
      <c r="R139" s="48" t="s">
        <v>69</v>
      </c>
      <c r="S139" s="48" t="s">
        <v>73</v>
      </c>
      <c r="T139" s="16">
        <v>2</v>
      </c>
      <c r="U139" s="16">
        <v>2</v>
      </c>
      <c r="V139" s="16">
        <v>3</v>
      </c>
    </row>
    <row r="140" spans="1:22" x14ac:dyDescent="0.35">
      <c r="A140" s="3">
        <v>139</v>
      </c>
      <c r="B140" s="4">
        <v>37288</v>
      </c>
      <c r="C140" s="4">
        <v>44348</v>
      </c>
      <c r="D140" s="48" t="s">
        <v>53</v>
      </c>
      <c r="E140" s="48" t="s">
        <v>55</v>
      </c>
      <c r="F140" s="48" t="s">
        <v>63</v>
      </c>
      <c r="G140" s="48" t="s">
        <v>63</v>
      </c>
      <c r="H140" s="48" t="s">
        <v>63</v>
      </c>
      <c r="I140" s="48">
        <v>10552</v>
      </c>
      <c r="J140" s="12">
        <f t="shared" si="4"/>
        <v>126624</v>
      </c>
      <c r="K140" s="12">
        <f>J140*1.05</f>
        <v>132955.20000000001</v>
      </c>
      <c r="L140" s="12">
        <f t="shared" si="5"/>
        <v>150239.37599999999</v>
      </c>
      <c r="M140" s="48">
        <v>2</v>
      </c>
      <c r="N140" s="17">
        <v>7</v>
      </c>
      <c r="O140" s="17">
        <v>8</v>
      </c>
      <c r="P140" s="17">
        <v>7</v>
      </c>
      <c r="Q140" s="48" t="s">
        <v>2</v>
      </c>
      <c r="R140" s="48" t="s">
        <v>69</v>
      </c>
      <c r="S140" s="48" t="s">
        <v>75</v>
      </c>
      <c r="T140" s="16">
        <v>3</v>
      </c>
      <c r="U140" s="16">
        <v>2</v>
      </c>
      <c r="V140" s="16">
        <v>3</v>
      </c>
    </row>
    <row r="141" spans="1:22" x14ac:dyDescent="0.35">
      <c r="A141" s="3">
        <v>140</v>
      </c>
      <c r="B141" s="4">
        <v>38078</v>
      </c>
      <c r="C141" s="4">
        <v>44075</v>
      </c>
      <c r="D141" s="48" t="s">
        <v>53</v>
      </c>
      <c r="E141" s="48" t="s">
        <v>56</v>
      </c>
      <c r="F141" s="48" t="s">
        <v>63</v>
      </c>
      <c r="G141" s="48" t="s">
        <v>63</v>
      </c>
      <c r="H141" s="48" t="s">
        <v>63</v>
      </c>
      <c r="I141" s="48">
        <v>3617</v>
      </c>
      <c r="J141" s="12">
        <f t="shared" si="4"/>
        <v>43404</v>
      </c>
      <c r="K141" s="12">
        <f>J141*1.05</f>
        <v>45574.200000000004</v>
      </c>
      <c r="L141" s="12">
        <f t="shared" si="5"/>
        <v>51498.845999999998</v>
      </c>
      <c r="M141" s="48">
        <v>8</v>
      </c>
      <c r="N141" s="17">
        <v>5</v>
      </c>
      <c r="O141" s="17">
        <v>5</v>
      </c>
      <c r="P141" s="17">
        <v>5</v>
      </c>
      <c r="Q141" s="48" t="s">
        <v>2</v>
      </c>
      <c r="R141" s="48" t="s">
        <v>70</v>
      </c>
      <c r="S141" s="48" t="s">
        <v>74</v>
      </c>
      <c r="T141" s="16">
        <v>4</v>
      </c>
      <c r="U141" s="16">
        <v>2</v>
      </c>
      <c r="V141" s="16">
        <v>2</v>
      </c>
    </row>
    <row r="142" spans="1:22" x14ac:dyDescent="0.35">
      <c r="A142" s="3">
        <v>141</v>
      </c>
      <c r="B142" s="4">
        <v>38869</v>
      </c>
      <c r="C142" s="4"/>
      <c r="D142" s="48" t="s">
        <v>52</v>
      </c>
      <c r="E142" s="48" t="s">
        <v>58</v>
      </c>
      <c r="F142" s="48" t="s">
        <v>63</v>
      </c>
      <c r="G142" s="48" t="s">
        <v>63</v>
      </c>
      <c r="H142" s="48" t="s">
        <v>63</v>
      </c>
      <c r="I142" s="48">
        <v>5067</v>
      </c>
      <c r="J142" s="12">
        <f t="shared" si="4"/>
        <v>60804</v>
      </c>
      <c r="K142" s="12">
        <f>J142*1.05</f>
        <v>63844.200000000004</v>
      </c>
      <c r="L142" s="12">
        <f t="shared" si="5"/>
        <v>72143.945999999996</v>
      </c>
      <c r="M142" s="48">
        <v>1</v>
      </c>
      <c r="N142" s="17">
        <v>6</v>
      </c>
      <c r="O142" s="17">
        <v>6</v>
      </c>
      <c r="P142" s="17">
        <v>7</v>
      </c>
      <c r="Q142" s="48" t="s">
        <v>2</v>
      </c>
      <c r="R142" s="48" t="s">
        <v>70</v>
      </c>
      <c r="S142" s="48" t="s">
        <v>74</v>
      </c>
      <c r="T142" s="16">
        <v>3</v>
      </c>
      <c r="U142" s="16">
        <v>3</v>
      </c>
      <c r="V142" s="16">
        <v>3</v>
      </c>
    </row>
    <row r="143" spans="1:22" x14ac:dyDescent="0.35">
      <c r="A143" s="3">
        <v>142</v>
      </c>
      <c r="B143" s="4">
        <v>38869</v>
      </c>
      <c r="C143" s="4"/>
      <c r="D143" s="48" t="s">
        <v>53</v>
      </c>
      <c r="E143" s="48" t="s">
        <v>54</v>
      </c>
      <c r="F143" s="48" t="s">
        <v>63</v>
      </c>
      <c r="G143" s="48" t="s">
        <v>63</v>
      </c>
      <c r="H143" s="48" t="s">
        <v>63</v>
      </c>
      <c r="I143" s="48">
        <v>2270</v>
      </c>
      <c r="J143" s="12">
        <f t="shared" si="4"/>
        <v>27240</v>
      </c>
      <c r="K143" s="12">
        <f>J143*1.05</f>
        <v>28602</v>
      </c>
      <c r="L143" s="12">
        <f t="shared" si="5"/>
        <v>32320.26</v>
      </c>
      <c r="M143" s="48">
        <v>3</v>
      </c>
      <c r="N143" s="17"/>
      <c r="O143" s="17">
        <v>8</v>
      </c>
      <c r="P143" s="17">
        <v>6</v>
      </c>
      <c r="Q143" s="48" t="s">
        <v>67</v>
      </c>
      <c r="R143" s="48" t="s">
        <v>69</v>
      </c>
      <c r="S143" s="48" t="s">
        <v>74</v>
      </c>
      <c r="T143" s="16">
        <v>4</v>
      </c>
      <c r="U143" s="16">
        <v>4</v>
      </c>
      <c r="V143" s="16">
        <v>2</v>
      </c>
    </row>
    <row r="144" spans="1:22" x14ac:dyDescent="0.35">
      <c r="A144" s="3">
        <v>143</v>
      </c>
      <c r="B144" s="4">
        <v>39264</v>
      </c>
      <c r="C144" s="4">
        <v>43709</v>
      </c>
      <c r="D144" s="48" t="s">
        <v>52</v>
      </c>
      <c r="E144" s="48" t="s">
        <v>60</v>
      </c>
      <c r="F144" s="48" t="s">
        <v>63</v>
      </c>
      <c r="G144" s="48" t="s">
        <v>63</v>
      </c>
      <c r="H144" s="48" t="s">
        <v>63</v>
      </c>
      <c r="I144" s="48">
        <v>17399</v>
      </c>
      <c r="J144" s="12">
        <f t="shared" si="4"/>
        <v>208788</v>
      </c>
      <c r="K144" s="12">
        <f>J144*1.05</f>
        <v>219227.40000000002</v>
      </c>
      <c r="L144" s="12">
        <f t="shared" si="5"/>
        <v>247726.962</v>
      </c>
      <c r="M144" s="48">
        <v>9</v>
      </c>
      <c r="N144" s="17">
        <v>5</v>
      </c>
      <c r="O144" s="17">
        <v>6</v>
      </c>
      <c r="P144" s="17">
        <v>6</v>
      </c>
      <c r="Q144" s="48" t="s">
        <v>67</v>
      </c>
      <c r="R144" s="48" t="s">
        <v>69</v>
      </c>
      <c r="S144" s="48" t="s">
        <v>74</v>
      </c>
      <c r="T144" s="16">
        <v>4</v>
      </c>
      <c r="U144" s="16">
        <v>4</v>
      </c>
      <c r="V144" s="16">
        <v>1</v>
      </c>
    </row>
    <row r="145" spans="1:22" x14ac:dyDescent="0.35">
      <c r="A145" s="3">
        <v>144</v>
      </c>
      <c r="B145" s="4">
        <v>39661</v>
      </c>
      <c r="C145" s="4"/>
      <c r="D145" s="48" t="s">
        <v>52</v>
      </c>
      <c r="E145" s="48" t="s">
        <v>58</v>
      </c>
      <c r="F145" s="48" t="s">
        <v>63</v>
      </c>
      <c r="G145" s="48" t="s">
        <v>63</v>
      </c>
      <c r="H145" s="48" t="s">
        <v>63</v>
      </c>
      <c r="I145" s="48">
        <v>10845</v>
      </c>
      <c r="J145" s="12">
        <f t="shared" si="4"/>
        <v>130140</v>
      </c>
      <c r="K145" s="12">
        <f>J145*1.05</f>
        <v>136647</v>
      </c>
      <c r="L145" s="12">
        <f t="shared" si="5"/>
        <v>154411.10999999999</v>
      </c>
      <c r="M145" s="48">
        <v>6</v>
      </c>
      <c r="N145" s="17">
        <v>5</v>
      </c>
      <c r="O145" s="17">
        <v>5</v>
      </c>
      <c r="P145" s="17">
        <v>5</v>
      </c>
      <c r="Q145" s="48" t="s">
        <v>67</v>
      </c>
      <c r="R145" s="48" t="s">
        <v>69</v>
      </c>
      <c r="S145" s="48" t="s">
        <v>74</v>
      </c>
      <c r="T145" s="16">
        <v>4</v>
      </c>
      <c r="U145" s="16">
        <v>3</v>
      </c>
      <c r="V145" s="16">
        <v>3</v>
      </c>
    </row>
    <row r="146" spans="1:22" x14ac:dyDescent="0.35">
      <c r="A146" s="3">
        <v>145</v>
      </c>
      <c r="B146" s="4">
        <v>39661</v>
      </c>
      <c r="C146" s="4"/>
      <c r="D146" s="48" t="s">
        <v>53</v>
      </c>
      <c r="E146" s="48" t="s">
        <v>58</v>
      </c>
      <c r="F146" s="48" t="s">
        <v>63</v>
      </c>
      <c r="G146" s="48" t="s">
        <v>63</v>
      </c>
      <c r="H146" s="48" t="s">
        <v>63</v>
      </c>
      <c r="I146" s="48">
        <v>4377</v>
      </c>
      <c r="J146" s="12">
        <f t="shared" si="4"/>
        <v>52524</v>
      </c>
      <c r="K146" s="12">
        <f>J146*1.05</f>
        <v>55150.200000000004</v>
      </c>
      <c r="L146" s="12">
        <f t="shared" si="5"/>
        <v>62319.726000000002</v>
      </c>
      <c r="M146" s="48">
        <v>1</v>
      </c>
      <c r="N146" s="17">
        <v>6</v>
      </c>
      <c r="O146" s="17">
        <v>5</v>
      </c>
      <c r="P146" s="17">
        <v>6</v>
      </c>
      <c r="Q146" s="48" t="s">
        <v>67</v>
      </c>
      <c r="R146" s="48" t="s">
        <v>69</v>
      </c>
      <c r="S146" s="48" t="s">
        <v>74</v>
      </c>
      <c r="T146" s="16">
        <v>4</v>
      </c>
      <c r="U146" s="16">
        <v>3</v>
      </c>
      <c r="V146" s="16">
        <v>6</v>
      </c>
    </row>
    <row r="147" spans="1:22" x14ac:dyDescent="0.35">
      <c r="A147" s="3">
        <v>146</v>
      </c>
      <c r="B147" s="4">
        <v>39661</v>
      </c>
      <c r="C147" s="4">
        <v>44378</v>
      </c>
      <c r="D147" s="48" t="s">
        <v>52</v>
      </c>
      <c r="E147" s="48" t="s">
        <v>54</v>
      </c>
      <c r="F147" s="48" t="s">
        <v>63</v>
      </c>
      <c r="G147" s="48" t="s">
        <v>63</v>
      </c>
      <c r="H147" s="48" t="s">
        <v>63</v>
      </c>
      <c r="I147" s="48">
        <v>3743</v>
      </c>
      <c r="J147" s="12">
        <f t="shared" si="4"/>
        <v>44916</v>
      </c>
      <c r="K147" s="12">
        <f>J147*1.05</f>
        <v>47161.8</v>
      </c>
      <c r="L147" s="12">
        <f t="shared" si="5"/>
        <v>53292.833999999995</v>
      </c>
      <c r="M147" s="48">
        <v>1</v>
      </c>
      <c r="N147" s="17">
        <v>5</v>
      </c>
      <c r="O147" s="17">
        <v>6</v>
      </c>
      <c r="P147" s="17">
        <v>6</v>
      </c>
      <c r="Q147" s="48" t="s">
        <v>2</v>
      </c>
      <c r="R147" s="48" t="s">
        <v>69</v>
      </c>
      <c r="S147" s="48" t="s">
        <v>76</v>
      </c>
      <c r="T147" s="16">
        <v>3</v>
      </c>
      <c r="U147" s="16">
        <v>2</v>
      </c>
      <c r="V147" s="16">
        <v>2</v>
      </c>
    </row>
    <row r="148" spans="1:22" x14ac:dyDescent="0.35">
      <c r="A148" s="3">
        <v>147</v>
      </c>
      <c r="B148" s="4">
        <v>39661</v>
      </c>
      <c r="C148" s="4"/>
      <c r="D148" s="48" t="s">
        <v>53</v>
      </c>
      <c r="E148" s="48" t="s">
        <v>55</v>
      </c>
      <c r="F148" s="48" t="s">
        <v>63</v>
      </c>
      <c r="G148" s="48" t="s">
        <v>63</v>
      </c>
      <c r="H148" s="48" t="s">
        <v>63</v>
      </c>
      <c r="I148" s="48">
        <v>10388</v>
      </c>
      <c r="J148" s="12">
        <f t="shared" si="4"/>
        <v>124656</v>
      </c>
      <c r="K148" s="12">
        <f>J148*1.05</f>
        <v>130888.8</v>
      </c>
      <c r="L148" s="12">
        <f t="shared" si="5"/>
        <v>147904.34399999998</v>
      </c>
      <c r="M148" s="48">
        <v>1</v>
      </c>
      <c r="N148" s="17"/>
      <c r="O148" s="17"/>
      <c r="P148" s="17">
        <v>4</v>
      </c>
      <c r="Q148" s="48" t="s">
        <v>2</v>
      </c>
      <c r="R148" s="48" t="s">
        <v>69</v>
      </c>
      <c r="S148" s="48" t="s">
        <v>74</v>
      </c>
      <c r="T148" s="16">
        <v>3</v>
      </c>
      <c r="U148" s="16">
        <v>3</v>
      </c>
      <c r="V148" s="16">
        <v>3</v>
      </c>
    </row>
    <row r="149" spans="1:22" x14ac:dyDescent="0.35">
      <c r="A149" s="3">
        <v>148</v>
      </c>
      <c r="B149" s="4">
        <v>40452</v>
      </c>
      <c r="C149" s="4"/>
      <c r="D149" s="48" t="s">
        <v>53</v>
      </c>
      <c r="E149" s="48" t="s">
        <v>54</v>
      </c>
      <c r="F149" s="48" t="s">
        <v>63</v>
      </c>
      <c r="G149" s="48" t="s">
        <v>63</v>
      </c>
      <c r="H149" s="48" t="s">
        <v>63</v>
      </c>
      <c r="I149" s="48">
        <v>3917</v>
      </c>
      <c r="J149" s="12">
        <f t="shared" si="4"/>
        <v>47004</v>
      </c>
      <c r="K149" s="12">
        <f>J149*1.05</f>
        <v>49354.200000000004</v>
      </c>
      <c r="L149" s="12">
        <f t="shared" si="5"/>
        <v>55770.245999999999</v>
      </c>
      <c r="M149" s="48">
        <v>1</v>
      </c>
      <c r="N149" s="17">
        <v>6</v>
      </c>
      <c r="O149" s="17">
        <v>6</v>
      </c>
      <c r="P149" s="17">
        <v>5</v>
      </c>
      <c r="Q149" s="48" t="s">
        <v>67</v>
      </c>
      <c r="R149" s="48" t="s">
        <v>69</v>
      </c>
      <c r="S149" s="48" t="s">
        <v>76</v>
      </c>
      <c r="T149" s="16">
        <v>2</v>
      </c>
      <c r="U149" s="16">
        <v>4</v>
      </c>
      <c r="V149" s="16">
        <v>4</v>
      </c>
    </row>
    <row r="150" spans="1:22" x14ac:dyDescent="0.35">
      <c r="A150" s="3">
        <v>149</v>
      </c>
      <c r="B150" s="4">
        <v>40452</v>
      </c>
      <c r="C150" s="4"/>
      <c r="D150" s="48" t="s">
        <v>53</v>
      </c>
      <c r="E150" s="48" t="s">
        <v>60</v>
      </c>
      <c r="F150" s="48" t="s">
        <v>63</v>
      </c>
      <c r="G150" s="48" t="s">
        <v>63</v>
      </c>
      <c r="H150" s="48" t="s">
        <v>63</v>
      </c>
      <c r="I150" s="48">
        <v>19973</v>
      </c>
      <c r="J150" s="12">
        <f t="shared" si="4"/>
        <v>239676</v>
      </c>
      <c r="K150" s="12">
        <f>J150*1.05</f>
        <v>251659.80000000002</v>
      </c>
      <c r="L150" s="12">
        <f t="shared" si="5"/>
        <v>284375.57399999996</v>
      </c>
      <c r="M150" s="48">
        <v>1</v>
      </c>
      <c r="N150" s="17">
        <v>5</v>
      </c>
      <c r="O150" s="17">
        <v>6</v>
      </c>
      <c r="P150" s="17">
        <v>6</v>
      </c>
      <c r="Q150" s="48" t="s">
        <v>67</v>
      </c>
      <c r="R150" s="48" t="s">
        <v>71</v>
      </c>
      <c r="S150" s="48" t="s">
        <v>73</v>
      </c>
      <c r="T150" s="16">
        <v>2</v>
      </c>
      <c r="U150" s="16">
        <v>3</v>
      </c>
      <c r="V150" s="16">
        <v>3</v>
      </c>
    </row>
    <row r="151" spans="1:22" x14ac:dyDescent="0.35">
      <c r="A151" s="3">
        <v>150</v>
      </c>
      <c r="B151" s="4">
        <v>41244</v>
      </c>
      <c r="C151" s="4"/>
      <c r="D151" s="48" t="s">
        <v>52</v>
      </c>
      <c r="E151" s="48" t="s">
        <v>54</v>
      </c>
      <c r="F151" s="48" t="s">
        <v>63</v>
      </c>
      <c r="G151" s="48" t="s">
        <v>63</v>
      </c>
      <c r="H151" s="48" t="s">
        <v>63</v>
      </c>
      <c r="I151" s="48">
        <v>4834</v>
      </c>
      <c r="J151" s="12">
        <f t="shared" si="4"/>
        <v>58008</v>
      </c>
      <c r="K151" s="12">
        <f>J151*1.05</f>
        <v>60908.4</v>
      </c>
      <c r="L151" s="12">
        <f t="shared" si="5"/>
        <v>68826.491999999998</v>
      </c>
      <c r="M151" s="48">
        <v>7</v>
      </c>
      <c r="N151" s="17"/>
      <c r="O151" s="17"/>
      <c r="P151" s="17">
        <v>4</v>
      </c>
      <c r="Q151" s="48" t="s">
        <v>67</v>
      </c>
      <c r="R151" s="48" t="s">
        <v>69</v>
      </c>
      <c r="S151" s="48" t="s">
        <v>76</v>
      </c>
      <c r="T151" s="16">
        <v>1</v>
      </c>
      <c r="U151" s="16">
        <v>3</v>
      </c>
      <c r="V151" s="16">
        <v>3</v>
      </c>
    </row>
    <row r="152" spans="1:22" x14ac:dyDescent="0.35">
      <c r="A152" s="3">
        <v>151</v>
      </c>
      <c r="B152" s="4">
        <v>41244</v>
      </c>
      <c r="C152" s="4"/>
      <c r="D152" s="48" t="s">
        <v>52</v>
      </c>
      <c r="E152" s="48" t="s">
        <v>56</v>
      </c>
      <c r="F152" s="48" t="s">
        <v>63</v>
      </c>
      <c r="G152" s="48" t="s">
        <v>63</v>
      </c>
      <c r="H152" s="48" t="s">
        <v>63</v>
      </c>
      <c r="I152" s="48">
        <v>2007</v>
      </c>
      <c r="J152" s="12">
        <f t="shared" si="4"/>
        <v>24084</v>
      </c>
      <c r="K152" s="12">
        <f>J152*1.05</f>
        <v>25288.2</v>
      </c>
      <c r="L152" s="12">
        <f t="shared" si="5"/>
        <v>28575.665999999997</v>
      </c>
      <c r="M152" s="48">
        <v>1</v>
      </c>
      <c r="N152" s="17">
        <v>6</v>
      </c>
      <c r="O152" s="17">
        <v>6</v>
      </c>
      <c r="P152" s="17">
        <v>6</v>
      </c>
      <c r="Q152" s="48" t="s">
        <v>67</v>
      </c>
      <c r="R152" s="48" t="s">
        <v>70</v>
      </c>
      <c r="S152" s="48" t="s">
        <v>74</v>
      </c>
      <c r="T152" s="16">
        <v>1</v>
      </c>
      <c r="U152" s="16">
        <v>3</v>
      </c>
      <c r="V152" s="16">
        <v>5</v>
      </c>
    </row>
    <row r="153" spans="1:22" x14ac:dyDescent="0.35">
      <c r="A153" s="3">
        <v>152</v>
      </c>
      <c r="B153" s="4">
        <v>41244</v>
      </c>
      <c r="C153" s="4"/>
      <c r="D153" s="48" t="s">
        <v>53</v>
      </c>
      <c r="E153" s="48" t="s">
        <v>60</v>
      </c>
      <c r="F153" s="48" t="s">
        <v>63</v>
      </c>
      <c r="G153" s="48" t="s">
        <v>63</v>
      </c>
      <c r="H153" s="48" t="s">
        <v>63</v>
      </c>
      <c r="I153" s="48">
        <v>19627</v>
      </c>
      <c r="J153" s="12">
        <f t="shared" si="4"/>
        <v>235524</v>
      </c>
      <c r="K153" s="12">
        <f>J153*1.05</f>
        <v>247300.2</v>
      </c>
      <c r="L153" s="12">
        <f t="shared" si="5"/>
        <v>279449.22599999997</v>
      </c>
      <c r="M153" s="48">
        <v>9</v>
      </c>
      <c r="N153" s="17">
        <v>6</v>
      </c>
      <c r="O153" s="17">
        <v>6</v>
      </c>
      <c r="P153" s="17">
        <v>5</v>
      </c>
      <c r="Q153" s="48" t="s">
        <v>67</v>
      </c>
      <c r="R153" s="48" t="s">
        <v>69</v>
      </c>
      <c r="S153" s="48" t="s">
        <v>74</v>
      </c>
      <c r="T153" s="16">
        <v>4</v>
      </c>
      <c r="U153" s="16">
        <v>4</v>
      </c>
      <c r="V153" s="16">
        <v>0</v>
      </c>
    </row>
    <row r="154" spans="1:22" x14ac:dyDescent="0.35">
      <c r="A154" s="3">
        <v>153</v>
      </c>
      <c r="B154" s="4">
        <v>41275</v>
      </c>
      <c r="C154" s="4"/>
      <c r="D154" s="48" t="s">
        <v>53</v>
      </c>
      <c r="E154" s="48" t="s">
        <v>56</v>
      </c>
      <c r="F154" s="48" t="s">
        <v>63</v>
      </c>
      <c r="G154" s="48" t="s">
        <v>63</v>
      </c>
      <c r="H154" s="48" t="s">
        <v>63</v>
      </c>
      <c r="I154" s="48">
        <v>4615</v>
      </c>
      <c r="J154" s="12">
        <f t="shared" si="4"/>
        <v>55380</v>
      </c>
      <c r="K154" s="12">
        <f>J154*1.05</f>
        <v>58149</v>
      </c>
      <c r="L154" s="12">
        <f t="shared" si="5"/>
        <v>65708.37</v>
      </c>
      <c r="M154" s="48">
        <v>8</v>
      </c>
      <c r="N154" s="17">
        <v>6</v>
      </c>
      <c r="O154" s="17">
        <v>5</v>
      </c>
      <c r="P154" s="17">
        <v>5</v>
      </c>
      <c r="Q154" s="48" t="s">
        <v>2</v>
      </c>
      <c r="R154" s="48" t="s">
        <v>69</v>
      </c>
      <c r="S154" s="48" t="s">
        <v>73</v>
      </c>
      <c r="T154" s="16">
        <v>4</v>
      </c>
      <c r="U154" s="16">
        <v>1</v>
      </c>
      <c r="V154" s="16">
        <v>2</v>
      </c>
    </row>
    <row r="155" spans="1:22" x14ac:dyDescent="0.35">
      <c r="A155" s="3">
        <v>154</v>
      </c>
      <c r="B155" s="4">
        <v>41671</v>
      </c>
      <c r="C155" s="4"/>
      <c r="D155" s="48" t="s">
        <v>53</v>
      </c>
      <c r="E155" s="48" t="s">
        <v>55</v>
      </c>
      <c r="F155" s="48" t="s">
        <v>63</v>
      </c>
      <c r="G155" s="48" t="s">
        <v>63</v>
      </c>
      <c r="H155" s="48" t="s">
        <v>63</v>
      </c>
      <c r="I155" s="48">
        <v>7119</v>
      </c>
      <c r="J155" s="12">
        <f t="shared" si="4"/>
        <v>85428</v>
      </c>
      <c r="K155" s="12">
        <f>J155*1.05</f>
        <v>89699.400000000009</v>
      </c>
      <c r="L155" s="12">
        <f t="shared" si="5"/>
        <v>101360.322</v>
      </c>
      <c r="M155" s="48">
        <v>4</v>
      </c>
      <c r="N155" s="17"/>
      <c r="O155" s="17"/>
      <c r="P155" s="17">
        <v>4</v>
      </c>
      <c r="Q155" s="48" t="s">
        <v>67</v>
      </c>
      <c r="R155" s="48" t="s">
        <v>69</v>
      </c>
      <c r="S155" s="48" t="s">
        <v>73</v>
      </c>
      <c r="T155" s="16">
        <v>4</v>
      </c>
      <c r="U155" s="16">
        <v>4</v>
      </c>
      <c r="V155" s="16">
        <v>2</v>
      </c>
    </row>
    <row r="156" spans="1:22" x14ac:dyDescent="0.35">
      <c r="A156" s="3">
        <v>155</v>
      </c>
      <c r="B156" s="4">
        <v>41671</v>
      </c>
      <c r="C156" s="4"/>
      <c r="D156" s="48" t="s">
        <v>52</v>
      </c>
      <c r="E156" s="48" t="s">
        <v>54</v>
      </c>
      <c r="F156" s="48" t="s">
        <v>63</v>
      </c>
      <c r="G156" s="48" t="s">
        <v>63</v>
      </c>
      <c r="H156" s="48" t="s">
        <v>63</v>
      </c>
      <c r="I156" s="48">
        <v>2207</v>
      </c>
      <c r="J156" s="12">
        <f t="shared" si="4"/>
        <v>26484</v>
      </c>
      <c r="K156" s="12">
        <f>J156*1.05</f>
        <v>27808.2</v>
      </c>
      <c r="L156" s="12">
        <f t="shared" si="5"/>
        <v>31423.266</v>
      </c>
      <c r="M156" s="48">
        <v>1</v>
      </c>
      <c r="N156" s="17">
        <v>5</v>
      </c>
      <c r="O156" s="17">
        <v>7</v>
      </c>
      <c r="P156" s="17">
        <v>7</v>
      </c>
      <c r="Q156" s="48" t="s">
        <v>67</v>
      </c>
      <c r="R156" s="48" t="s">
        <v>69</v>
      </c>
      <c r="S156" s="48" t="s">
        <v>73</v>
      </c>
      <c r="T156" s="16">
        <v>1</v>
      </c>
      <c r="U156" s="16">
        <v>3</v>
      </c>
      <c r="V156" s="16">
        <v>5</v>
      </c>
    </row>
    <row r="157" spans="1:22" x14ac:dyDescent="0.35">
      <c r="A157" s="3">
        <v>156</v>
      </c>
      <c r="B157" s="4">
        <v>42064</v>
      </c>
      <c r="C157" s="4"/>
      <c r="D157" s="48" t="s">
        <v>53</v>
      </c>
      <c r="E157" s="48" t="s">
        <v>54</v>
      </c>
      <c r="F157" s="48" t="s">
        <v>63</v>
      </c>
      <c r="G157" s="48" t="s">
        <v>63</v>
      </c>
      <c r="H157" s="48" t="s">
        <v>63</v>
      </c>
      <c r="I157" s="48">
        <v>2377</v>
      </c>
      <c r="J157" s="12">
        <f t="shared" si="4"/>
        <v>28524</v>
      </c>
      <c r="K157" s="12">
        <f>J157*1.05</f>
        <v>29950.2</v>
      </c>
      <c r="L157" s="12">
        <f t="shared" si="5"/>
        <v>33843.725999999995</v>
      </c>
      <c r="M157" s="48">
        <v>1</v>
      </c>
      <c r="N157" s="17">
        <v>6</v>
      </c>
      <c r="O157" s="17">
        <v>6</v>
      </c>
      <c r="P157" s="17">
        <v>6</v>
      </c>
      <c r="Q157" s="48" t="s">
        <v>67</v>
      </c>
      <c r="R157" s="48" t="s">
        <v>69</v>
      </c>
      <c r="S157" s="48" t="s">
        <v>74</v>
      </c>
      <c r="T157" s="16">
        <v>1</v>
      </c>
      <c r="U157" s="16">
        <v>3</v>
      </c>
      <c r="V157" s="16">
        <v>0</v>
      </c>
    </row>
    <row r="158" spans="1:22" x14ac:dyDescent="0.35">
      <c r="A158" s="3">
        <v>157</v>
      </c>
      <c r="B158" s="4">
        <v>42064</v>
      </c>
      <c r="C158" s="4"/>
      <c r="D158" s="48" t="s">
        <v>53</v>
      </c>
      <c r="E158" s="48" t="s">
        <v>54</v>
      </c>
      <c r="F158" s="48" t="s">
        <v>63</v>
      </c>
      <c r="G158" s="48" t="s">
        <v>63</v>
      </c>
      <c r="H158" s="48" t="s">
        <v>63</v>
      </c>
      <c r="I158" s="48">
        <v>2596</v>
      </c>
      <c r="J158" s="12">
        <f t="shared" si="4"/>
        <v>31152</v>
      </c>
      <c r="K158" s="12">
        <f>J158*1.05</f>
        <v>32709.600000000002</v>
      </c>
      <c r="L158" s="12">
        <f t="shared" si="5"/>
        <v>36961.847999999998</v>
      </c>
      <c r="M158" s="48">
        <v>1</v>
      </c>
      <c r="N158" s="17"/>
      <c r="O158" s="17"/>
      <c r="P158" s="17">
        <v>7</v>
      </c>
      <c r="Q158" s="48" t="s">
        <v>67</v>
      </c>
      <c r="R158" s="48" t="s">
        <v>70</v>
      </c>
      <c r="S158" s="48" t="s">
        <v>74</v>
      </c>
      <c r="T158" s="16">
        <v>1</v>
      </c>
      <c r="U158" s="16">
        <v>2</v>
      </c>
      <c r="V158" s="16">
        <v>2</v>
      </c>
    </row>
    <row r="159" spans="1:22" x14ac:dyDescent="0.35">
      <c r="A159" s="3">
        <v>158</v>
      </c>
      <c r="B159" s="4">
        <v>42461</v>
      </c>
      <c r="C159" s="4"/>
      <c r="D159" s="48" t="s">
        <v>52</v>
      </c>
      <c r="E159" s="48" t="s">
        <v>56</v>
      </c>
      <c r="F159" s="48" t="s">
        <v>63</v>
      </c>
      <c r="G159" s="48" t="s">
        <v>63</v>
      </c>
      <c r="H159" s="48" t="s">
        <v>63</v>
      </c>
      <c r="I159" s="48">
        <v>2514</v>
      </c>
      <c r="J159" s="12">
        <f t="shared" si="4"/>
        <v>30168</v>
      </c>
      <c r="K159" s="12">
        <f>J159*1.05</f>
        <v>31676.400000000001</v>
      </c>
      <c r="L159" s="12">
        <f t="shared" si="5"/>
        <v>35794.331999999995</v>
      </c>
      <c r="M159" s="48">
        <v>4</v>
      </c>
      <c r="N159" s="17">
        <v>6</v>
      </c>
      <c r="O159" s="17">
        <v>6</v>
      </c>
      <c r="P159" s="17">
        <v>5</v>
      </c>
      <c r="Q159" s="48" t="s">
        <v>67</v>
      </c>
      <c r="R159" s="48" t="s">
        <v>69</v>
      </c>
      <c r="S159" s="48" t="s">
        <v>73</v>
      </c>
      <c r="T159" s="16">
        <v>3</v>
      </c>
      <c r="U159" s="16">
        <v>4</v>
      </c>
      <c r="V159" s="16">
        <v>1</v>
      </c>
    </row>
    <row r="160" spans="1:22" x14ac:dyDescent="0.35">
      <c r="A160" s="3">
        <v>159</v>
      </c>
      <c r="B160" s="4">
        <v>42461</v>
      </c>
      <c r="C160" s="4"/>
      <c r="D160" s="48" t="s">
        <v>53</v>
      </c>
      <c r="E160" s="48" t="s">
        <v>58</v>
      </c>
      <c r="F160" s="48" t="s">
        <v>63</v>
      </c>
      <c r="G160" s="48" t="s">
        <v>63</v>
      </c>
      <c r="H160" s="48" t="s">
        <v>63</v>
      </c>
      <c r="I160" s="48">
        <v>7655</v>
      </c>
      <c r="J160" s="12">
        <f t="shared" si="4"/>
        <v>91860</v>
      </c>
      <c r="K160" s="12">
        <f>J160*1.05</f>
        <v>96453</v>
      </c>
      <c r="L160" s="12">
        <f t="shared" si="5"/>
        <v>108991.88999999998</v>
      </c>
      <c r="M160" s="48">
        <v>0</v>
      </c>
      <c r="N160" s="17">
        <v>6</v>
      </c>
      <c r="O160" s="17">
        <v>6</v>
      </c>
      <c r="P160" s="17">
        <v>6</v>
      </c>
      <c r="Q160" s="48" t="s">
        <v>67</v>
      </c>
      <c r="R160" s="48" t="s">
        <v>69</v>
      </c>
      <c r="S160" s="48" t="s">
        <v>74</v>
      </c>
      <c r="T160" s="16">
        <v>4</v>
      </c>
      <c r="U160" s="16">
        <v>2</v>
      </c>
      <c r="V160" s="16">
        <v>3</v>
      </c>
    </row>
    <row r="161" spans="1:22" x14ac:dyDescent="0.35">
      <c r="A161" s="3">
        <v>160</v>
      </c>
      <c r="B161" s="4">
        <v>42856</v>
      </c>
      <c r="C161" s="4"/>
      <c r="D161" s="48" t="s">
        <v>52</v>
      </c>
      <c r="E161" s="48" t="s">
        <v>55</v>
      </c>
      <c r="F161" s="48" t="s">
        <v>63</v>
      </c>
      <c r="G161" s="48" t="s">
        <v>63</v>
      </c>
      <c r="H161" s="48" t="s">
        <v>63</v>
      </c>
      <c r="I161" s="48">
        <v>12169</v>
      </c>
      <c r="J161" s="12">
        <f t="shared" si="4"/>
        <v>146028</v>
      </c>
      <c r="K161" s="12">
        <f>J161*1.05</f>
        <v>153329.4</v>
      </c>
      <c r="L161" s="12">
        <f t="shared" si="5"/>
        <v>173262.22199999998</v>
      </c>
      <c r="M161" s="48">
        <v>7</v>
      </c>
      <c r="N161" s="17">
        <v>7</v>
      </c>
      <c r="O161" s="17">
        <v>6</v>
      </c>
      <c r="P161" s="17">
        <v>7</v>
      </c>
      <c r="Q161" s="48" t="s">
        <v>67</v>
      </c>
      <c r="R161" s="48" t="s">
        <v>70</v>
      </c>
      <c r="S161" s="48" t="s">
        <v>73</v>
      </c>
      <c r="T161" s="16">
        <v>1</v>
      </c>
      <c r="U161" s="16">
        <v>4</v>
      </c>
      <c r="V161" s="16">
        <v>4</v>
      </c>
    </row>
    <row r="162" spans="1:22" x14ac:dyDescent="0.35">
      <c r="A162" s="3">
        <v>161</v>
      </c>
      <c r="B162" s="4">
        <v>42522</v>
      </c>
      <c r="C162" s="4">
        <v>43709</v>
      </c>
      <c r="D162" s="48" t="s">
        <v>53</v>
      </c>
      <c r="E162" s="48" t="s">
        <v>56</v>
      </c>
      <c r="F162" s="48" t="s">
        <v>63</v>
      </c>
      <c r="G162" s="48" t="s">
        <v>63</v>
      </c>
      <c r="H162" s="48" t="s">
        <v>63</v>
      </c>
      <c r="I162" s="48">
        <v>3291</v>
      </c>
      <c r="J162" s="12">
        <f t="shared" si="4"/>
        <v>39492</v>
      </c>
      <c r="K162" s="12">
        <f>J162*1.05</f>
        <v>41466.6</v>
      </c>
      <c r="L162" s="12">
        <f t="shared" si="5"/>
        <v>46857.257999999994</v>
      </c>
      <c r="M162" s="48">
        <v>0</v>
      </c>
      <c r="N162" s="17"/>
      <c r="O162" s="17"/>
      <c r="P162" s="17"/>
      <c r="Q162" s="48" t="s">
        <v>67</v>
      </c>
      <c r="R162" s="48" t="s">
        <v>70</v>
      </c>
      <c r="S162" s="48" t="s">
        <v>73</v>
      </c>
      <c r="T162" s="16">
        <v>4</v>
      </c>
      <c r="U162" s="16">
        <v>2</v>
      </c>
      <c r="V162" s="16">
        <v>2</v>
      </c>
    </row>
    <row r="163" spans="1:22" x14ac:dyDescent="0.35">
      <c r="A163" s="3">
        <v>162</v>
      </c>
      <c r="B163" s="4">
        <v>42522</v>
      </c>
      <c r="C163" s="4"/>
      <c r="D163" s="48" t="s">
        <v>53</v>
      </c>
      <c r="E163" s="48" t="s">
        <v>56</v>
      </c>
      <c r="F163" s="48" t="s">
        <v>63</v>
      </c>
      <c r="G163" s="48" t="s">
        <v>63</v>
      </c>
      <c r="H163" s="48" t="s">
        <v>63</v>
      </c>
      <c r="I163" s="48">
        <v>2703</v>
      </c>
      <c r="J163" s="12">
        <f t="shared" si="4"/>
        <v>32436</v>
      </c>
      <c r="K163" s="12">
        <f>J163*1.05</f>
        <v>34057.800000000003</v>
      </c>
      <c r="L163" s="12">
        <f t="shared" si="5"/>
        <v>38485.313999999998</v>
      </c>
      <c r="M163" s="48">
        <v>1</v>
      </c>
      <c r="N163" s="17">
        <v>5</v>
      </c>
      <c r="O163" s="17">
        <v>7</v>
      </c>
      <c r="P163" s="17">
        <v>7</v>
      </c>
      <c r="Q163" s="48" t="s">
        <v>2</v>
      </c>
      <c r="R163" s="48" t="s">
        <v>70</v>
      </c>
      <c r="S163" s="48" t="s">
        <v>73</v>
      </c>
      <c r="T163" s="16">
        <v>3</v>
      </c>
      <c r="U163" s="16">
        <v>3</v>
      </c>
      <c r="V163" s="16">
        <v>2</v>
      </c>
    </row>
    <row r="164" spans="1:22" x14ac:dyDescent="0.35">
      <c r="A164" s="3">
        <v>163</v>
      </c>
      <c r="B164" s="4">
        <v>42917</v>
      </c>
      <c r="C164" s="4"/>
      <c r="D164" s="48" t="s">
        <v>53</v>
      </c>
      <c r="E164" s="48" t="s">
        <v>55</v>
      </c>
      <c r="F164" s="48" t="s">
        <v>63</v>
      </c>
      <c r="G164" s="48" t="s">
        <v>63</v>
      </c>
      <c r="H164" s="48" t="s">
        <v>63</v>
      </c>
      <c r="I164" s="48">
        <v>5731</v>
      </c>
      <c r="J164" s="12">
        <f t="shared" si="4"/>
        <v>68772</v>
      </c>
      <c r="K164" s="12">
        <f>J164*1.05</f>
        <v>72210.600000000006</v>
      </c>
      <c r="L164" s="12">
        <f t="shared" si="5"/>
        <v>81597.978000000003</v>
      </c>
      <c r="M164" s="48">
        <v>7</v>
      </c>
      <c r="N164" s="17"/>
      <c r="O164" s="17">
        <v>6</v>
      </c>
      <c r="P164" s="17">
        <v>6</v>
      </c>
      <c r="Q164" s="48" t="s">
        <v>67</v>
      </c>
      <c r="R164" s="48" t="s">
        <v>69</v>
      </c>
      <c r="S164" s="48" t="s">
        <v>74</v>
      </c>
      <c r="T164" s="16">
        <v>3</v>
      </c>
      <c r="U164" s="16">
        <v>4</v>
      </c>
      <c r="V164" s="16">
        <v>2</v>
      </c>
    </row>
    <row r="165" spans="1:22" x14ac:dyDescent="0.35">
      <c r="A165" s="3">
        <v>164</v>
      </c>
      <c r="B165" s="4">
        <v>43313</v>
      </c>
      <c r="C165" s="4"/>
      <c r="D165" s="48" t="s">
        <v>53</v>
      </c>
      <c r="E165" s="48" t="s">
        <v>58</v>
      </c>
      <c r="F165" s="48" t="s">
        <v>63</v>
      </c>
      <c r="G165" s="48" t="s">
        <v>63</v>
      </c>
      <c r="H165" s="48" t="s">
        <v>63</v>
      </c>
      <c r="I165" s="48">
        <v>10274</v>
      </c>
      <c r="J165" s="12">
        <f t="shared" si="4"/>
        <v>123288</v>
      </c>
      <c r="K165" s="12">
        <f>J165*1.05</f>
        <v>129452.40000000001</v>
      </c>
      <c r="L165" s="12">
        <f t="shared" si="5"/>
        <v>146281.212</v>
      </c>
      <c r="M165" s="48">
        <v>2</v>
      </c>
      <c r="N165" s="17">
        <v>6</v>
      </c>
      <c r="O165" s="17">
        <v>6</v>
      </c>
      <c r="P165" s="17">
        <v>6</v>
      </c>
      <c r="Q165" s="48" t="s">
        <v>67</v>
      </c>
      <c r="R165" s="48" t="s">
        <v>69</v>
      </c>
      <c r="S165" s="48" t="s">
        <v>73</v>
      </c>
      <c r="T165" s="16">
        <v>3</v>
      </c>
      <c r="U165" s="16">
        <v>2</v>
      </c>
      <c r="V165" s="16">
        <v>2</v>
      </c>
    </row>
    <row r="166" spans="1:22" x14ac:dyDescent="0.35">
      <c r="A166" s="3">
        <v>165</v>
      </c>
      <c r="B166" s="4">
        <v>43709</v>
      </c>
      <c r="C166" s="4"/>
      <c r="D166" s="48" t="s">
        <v>53</v>
      </c>
      <c r="E166" s="48" t="s">
        <v>9</v>
      </c>
      <c r="F166" s="48" t="s">
        <v>63</v>
      </c>
      <c r="G166" s="48" t="s">
        <v>63</v>
      </c>
      <c r="H166" s="48" t="s">
        <v>63</v>
      </c>
      <c r="I166" s="48">
        <v>19943</v>
      </c>
      <c r="J166" s="12">
        <f t="shared" si="4"/>
        <v>239316</v>
      </c>
      <c r="K166" s="12">
        <f>J166*1.05</f>
        <v>251281.80000000002</v>
      </c>
      <c r="L166" s="12">
        <f t="shared" si="5"/>
        <v>283948.43400000001</v>
      </c>
      <c r="M166" s="48">
        <v>4</v>
      </c>
      <c r="N166" s="17">
        <v>6</v>
      </c>
      <c r="O166" s="17">
        <v>7</v>
      </c>
      <c r="P166" s="17">
        <v>6</v>
      </c>
      <c r="Q166" s="48" t="s">
        <v>67</v>
      </c>
      <c r="R166" s="48" t="s">
        <v>69</v>
      </c>
      <c r="S166" s="48" t="s">
        <v>75</v>
      </c>
      <c r="T166" s="16">
        <v>4</v>
      </c>
      <c r="U166" s="16">
        <v>1</v>
      </c>
      <c r="V166" s="16">
        <v>2</v>
      </c>
    </row>
    <row r="167" spans="1:22" x14ac:dyDescent="0.35">
      <c r="A167" s="3">
        <v>166</v>
      </c>
      <c r="B167" s="4">
        <v>36800</v>
      </c>
      <c r="C167" s="4"/>
      <c r="D167" s="48" t="s">
        <v>52</v>
      </c>
      <c r="E167" s="48" t="s">
        <v>9</v>
      </c>
      <c r="F167" s="48" t="s">
        <v>63</v>
      </c>
      <c r="G167" s="48" t="s">
        <v>63</v>
      </c>
      <c r="H167" s="48" t="s">
        <v>63</v>
      </c>
      <c r="I167" s="48">
        <v>18606</v>
      </c>
      <c r="J167" s="12">
        <f t="shared" si="4"/>
        <v>223272</v>
      </c>
      <c r="K167" s="12">
        <f>J167*1.05</f>
        <v>234435.6</v>
      </c>
      <c r="L167" s="12">
        <f t="shared" si="5"/>
        <v>264912.228</v>
      </c>
      <c r="M167" s="48">
        <v>3</v>
      </c>
      <c r="N167" s="17"/>
      <c r="O167" s="17"/>
      <c r="P167" s="17"/>
      <c r="Q167" s="48" t="s">
        <v>67</v>
      </c>
      <c r="R167" s="48" t="s">
        <v>69</v>
      </c>
      <c r="S167" s="48" t="s">
        <v>74</v>
      </c>
      <c r="T167" s="16">
        <v>4</v>
      </c>
      <c r="U167" s="16">
        <v>3</v>
      </c>
      <c r="V167" s="16">
        <v>6</v>
      </c>
    </row>
    <row r="168" spans="1:22" x14ac:dyDescent="0.35">
      <c r="A168" s="3">
        <v>167</v>
      </c>
      <c r="B168" s="4">
        <v>36800</v>
      </c>
      <c r="C168" s="4"/>
      <c r="D168" s="48" t="s">
        <v>53</v>
      </c>
      <c r="E168" s="48" t="s">
        <v>56</v>
      </c>
      <c r="F168" s="48" t="s">
        <v>63</v>
      </c>
      <c r="G168" s="48" t="s">
        <v>63</v>
      </c>
      <c r="H168" s="48" t="s">
        <v>63</v>
      </c>
      <c r="I168" s="48">
        <v>2107</v>
      </c>
      <c r="J168" s="12">
        <f t="shared" si="4"/>
        <v>25284</v>
      </c>
      <c r="K168" s="12">
        <f>J168*1.05</f>
        <v>26548.2</v>
      </c>
      <c r="L168" s="12">
        <f t="shared" si="5"/>
        <v>29999.465999999997</v>
      </c>
      <c r="M168" s="48">
        <v>6</v>
      </c>
      <c r="N168" s="17">
        <v>5</v>
      </c>
      <c r="O168" s="17">
        <v>8</v>
      </c>
      <c r="P168" s="17">
        <v>8</v>
      </c>
      <c r="Q168" s="48" t="s">
        <v>67</v>
      </c>
      <c r="R168" s="48" t="s">
        <v>71</v>
      </c>
      <c r="S168" s="48" t="s">
        <v>73</v>
      </c>
      <c r="T168" s="16">
        <v>1</v>
      </c>
      <c r="U168" s="16">
        <v>1</v>
      </c>
      <c r="V168" s="16">
        <v>2</v>
      </c>
    </row>
    <row r="169" spans="1:22" x14ac:dyDescent="0.35">
      <c r="A169" s="3">
        <v>168</v>
      </c>
      <c r="B169" s="4">
        <v>44470</v>
      </c>
      <c r="C169" s="4"/>
      <c r="D169" s="48" t="s">
        <v>52</v>
      </c>
      <c r="E169" s="48" t="s">
        <v>54</v>
      </c>
      <c r="F169" s="48" t="s">
        <v>63</v>
      </c>
      <c r="G169" s="48" t="s">
        <v>63</v>
      </c>
      <c r="H169" s="48" t="s">
        <v>63</v>
      </c>
      <c r="I169" s="48">
        <v>3491</v>
      </c>
      <c r="J169" s="12">
        <f t="shared" si="4"/>
        <v>41892</v>
      </c>
      <c r="K169" s="12">
        <f>J169*1.05</f>
        <v>43986.6</v>
      </c>
      <c r="L169" s="12">
        <f t="shared" si="5"/>
        <v>49704.857999999993</v>
      </c>
      <c r="M169" s="48">
        <v>1</v>
      </c>
      <c r="N169" s="17">
        <v>6</v>
      </c>
      <c r="O169" s="17">
        <v>8</v>
      </c>
      <c r="P169" s="17">
        <v>6</v>
      </c>
      <c r="Q169" s="48" t="s">
        <v>67</v>
      </c>
      <c r="R169" s="48" t="s">
        <v>69</v>
      </c>
      <c r="S169" s="48" t="s">
        <v>73</v>
      </c>
      <c r="T169" s="16">
        <v>3</v>
      </c>
      <c r="U169" s="16">
        <v>3</v>
      </c>
      <c r="V169" s="16">
        <v>4</v>
      </c>
    </row>
    <row r="170" spans="1:22" x14ac:dyDescent="0.35">
      <c r="A170" s="3">
        <v>169</v>
      </c>
      <c r="B170" s="4">
        <v>37196</v>
      </c>
      <c r="C170" s="4"/>
      <c r="D170" s="48" t="s">
        <v>52</v>
      </c>
      <c r="E170" s="48" t="s">
        <v>58</v>
      </c>
      <c r="F170" s="48" t="s">
        <v>63</v>
      </c>
      <c r="G170" s="48" t="s">
        <v>63</v>
      </c>
      <c r="H170" s="48" t="s">
        <v>63</v>
      </c>
      <c r="I170" s="48">
        <v>7379</v>
      </c>
      <c r="J170" s="12">
        <f t="shared" si="4"/>
        <v>88548</v>
      </c>
      <c r="K170" s="12">
        <f>J170*1.05</f>
        <v>92975.400000000009</v>
      </c>
      <c r="L170" s="12">
        <f t="shared" si="5"/>
        <v>105062.202</v>
      </c>
      <c r="M170" s="48">
        <v>2</v>
      </c>
      <c r="N170" s="17"/>
      <c r="O170" s="17">
        <v>6</v>
      </c>
      <c r="P170" s="17">
        <v>6</v>
      </c>
      <c r="Q170" s="48" t="s">
        <v>67</v>
      </c>
      <c r="R170" s="48" t="s">
        <v>69</v>
      </c>
      <c r="S170" s="48" t="s">
        <v>75</v>
      </c>
      <c r="T170" s="16">
        <v>4</v>
      </c>
      <c r="U170" s="16">
        <v>4</v>
      </c>
      <c r="V170" s="16">
        <v>3</v>
      </c>
    </row>
    <row r="171" spans="1:22" x14ac:dyDescent="0.35">
      <c r="A171" s="3">
        <v>170</v>
      </c>
      <c r="B171" s="4">
        <v>37196</v>
      </c>
      <c r="C171" s="4"/>
      <c r="D171" s="48" t="s">
        <v>53</v>
      </c>
      <c r="E171" s="48" t="s">
        <v>58</v>
      </c>
      <c r="F171" s="48" t="s">
        <v>63</v>
      </c>
      <c r="G171" s="48" t="s">
        <v>63</v>
      </c>
      <c r="H171" s="48" t="s">
        <v>63</v>
      </c>
      <c r="I171" s="48">
        <v>10252</v>
      </c>
      <c r="J171" s="12">
        <f t="shared" si="4"/>
        <v>123024</v>
      </c>
      <c r="K171" s="12">
        <f>J171*1.05</f>
        <v>129175.20000000001</v>
      </c>
      <c r="L171" s="12">
        <f t="shared" si="5"/>
        <v>145967.976</v>
      </c>
      <c r="M171" s="48">
        <v>2</v>
      </c>
      <c r="N171" s="17">
        <v>6</v>
      </c>
      <c r="O171" s="17">
        <v>6</v>
      </c>
      <c r="P171" s="17">
        <v>6</v>
      </c>
      <c r="Q171" s="48" t="s">
        <v>2</v>
      </c>
      <c r="R171" s="48" t="s">
        <v>69</v>
      </c>
      <c r="S171" s="48" t="s">
        <v>75</v>
      </c>
      <c r="T171" s="16">
        <v>3</v>
      </c>
      <c r="U171" s="16">
        <v>1</v>
      </c>
      <c r="V171" s="16">
        <v>2</v>
      </c>
    </row>
    <row r="172" spans="1:22" x14ac:dyDescent="0.35">
      <c r="A172" s="3">
        <v>171</v>
      </c>
      <c r="B172" s="4">
        <v>37196</v>
      </c>
      <c r="C172" s="4"/>
      <c r="D172" s="48" t="s">
        <v>53</v>
      </c>
      <c r="E172" s="48" t="s">
        <v>56</v>
      </c>
      <c r="F172" s="48" t="s">
        <v>63</v>
      </c>
      <c r="G172" s="48" t="s">
        <v>63</v>
      </c>
      <c r="H172" s="48" t="s">
        <v>63</v>
      </c>
      <c r="I172" s="48">
        <v>3760</v>
      </c>
      <c r="J172" s="12">
        <f t="shared" si="4"/>
        <v>45120</v>
      </c>
      <c r="K172" s="12">
        <f>J172*1.05</f>
        <v>47376</v>
      </c>
      <c r="L172" s="12">
        <f t="shared" si="5"/>
        <v>53534.879999999997</v>
      </c>
      <c r="M172" s="48">
        <v>1</v>
      </c>
      <c r="N172" s="17"/>
      <c r="O172" s="17">
        <v>6</v>
      </c>
      <c r="P172" s="17">
        <v>6</v>
      </c>
      <c r="Q172" s="48" t="s">
        <v>67</v>
      </c>
      <c r="R172" s="48" t="s">
        <v>69</v>
      </c>
      <c r="S172" s="48" t="s">
        <v>73</v>
      </c>
      <c r="T172" s="16">
        <v>1</v>
      </c>
      <c r="U172" s="16">
        <v>4</v>
      </c>
      <c r="V172" s="16">
        <v>5</v>
      </c>
    </row>
    <row r="173" spans="1:22" x14ac:dyDescent="0.35">
      <c r="A173" s="3">
        <v>172</v>
      </c>
      <c r="B173" s="4">
        <v>37591</v>
      </c>
      <c r="D173" s="48" t="s">
        <v>52</v>
      </c>
      <c r="E173" s="48" t="s">
        <v>56</v>
      </c>
      <c r="F173" s="48" t="s">
        <v>63</v>
      </c>
      <c r="G173" s="48" t="s">
        <v>63</v>
      </c>
      <c r="H173" s="48" t="s">
        <v>63</v>
      </c>
      <c r="I173" s="48">
        <v>2517</v>
      </c>
      <c r="J173" s="12">
        <f t="shared" si="4"/>
        <v>30204</v>
      </c>
      <c r="K173" s="12">
        <f>J173*1.05</f>
        <v>31714.2</v>
      </c>
      <c r="L173" s="12">
        <f t="shared" si="5"/>
        <v>35837.045999999995</v>
      </c>
      <c r="M173" s="48">
        <v>1</v>
      </c>
      <c r="N173" s="17"/>
      <c r="O173" s="17"/>
      <c r="P173" s="17"/>
      <c r="Q173" s="48" t="s">
        <v>67</v>
      </c>
      <c r="R173" s="48" t="s">
        <v>69</v>
      </c>
      <c r="S173" s="48" t="s">
        <v>73</v>
      </c>
      <c r="T173" s="16">
        <v>1</v>
      </c>
      <c r="U173" s="16">
        <v>3</v>
      </c>
      <c r="V173" s="16">
        <v>2</v>
      </c>
    </row>
    <row r="174" spans="1:22" x14ac:dyDescent="0.35">
      <c r="A174" s="3">
        <v>173</v>
      </c>
      <c r="B174" s="4">
        <v>44531</v>
      </c>
      <c r="C174" s="4"/>
      <c r="D174" s="48" t="s">
        <v>53</v>
      </c>
      <c r="E174" s="48" t="s">
        <v>55</v>
      </c>
      <c r="F174" s="48" t="s">
        <v>63</v>
      </c>
      <c r="G174" s="48" t="s">
        <v>63</v>
      </c>
      <c r="H174" s="48" t="s">
        <v>63</v>
      </c>
      <c r="I174" s="48">
        <v>6623</v>
      </c>
      <c r="J174" s="12">
        <f t="shared" si="4"/>
        <v>79476</v>
      </c>
      <c r="K174" s="12">
        <f>J174*1.05</f>
        <v>83449.8</v>
      </c>
      <c r="L174" s="12">
        <f t="shared" si="5"/>
        <v>94298.27399999999</v>
      </c>
      <c r="M174" s="48">
        <v>1</v>
      </c>
      <c r="N174" s="17">
        <v>6</v>
      </c>
      <c r="O174" s="17">
        <v>7</v>
      </c>
      <c r="P174" s="17">
        <v>6</v>
      </c>
      <c r="Q174" s="48" t="s">
        <v>2</v>
      </c>
      <c r="R174" s="48" t="s">
        <v>69</v>
      </c>
      <c r="S174" s="48" t="s">
        <v>73</v>
      </c>
      <c r="T174" s="16">
        <v>3</v>
      </c>
      <c r="U174" s="16">
        <v>4</v>
      </c>
      <c r="V174" s="16">
        <v>2</v>
      </c>
    </row>
    <row r="175" spans="1:22" x14ac:dyDescent="0.35">
      <c r="A175" s="3">
        <v>174</v>
      </c>
      <c r="B175" s="4">
        <v>37591</v>
      </c>
      <c r="C175" s="4"/>
      <c r="D175" s="48" t="s">
        <v>53</v>
      </c>
      <c r="E175" s="48" t="s">
        <v>60</v>
      </c>
      <c r="F175" s="48" t="s">
        <v>63</v>
      </c>
      <c r="G175" s="48" t="s">
        <v>63</v>
      </c>
      <c r="H175" s="48" t="s">
        <v>63</v>
      </c>
      <c r="I175" s="48">
        <v>16124</v>
      </c>
      <c r="J175" s="12">
        <f t="shared" si="4"/>
        <v>193488</v>
      </c>
      <c r="K175" s="12">
        <f>J175*1.05</f>
        <v>203162.4</v>
      </c>
      <c r="L175" s="12">
        <f t="shared" si="5"/>
        <v>229573.51199999996</v>
      </c>
      <c r="M175" s="48">
        <v>3</v>
      </c>
      <c r="N175" s="17">
        <v>6</v>
      </c>
      <c r="O175" s="17">
        <v>7</v>
      </c>
      <c r="P175" s="17">
        <v>6</v>
      </c>
      <c r="Q175" s="48" t="s">
        <v>67</v>
      </c>
      <c r="R175" s="48" t="s">
        <v>69</v>
      </c>
      <c r="S175" s="48" t="s">
        <v>73</v>
      </c>
      <c r="T175" s="16">
        <v>4</v>
      </c>
      <c r="U175" s="16">
        <v>4</v>
      </c>
      <c r="V175" s="16">
        <v>2</v>
      </c>
    </row>
    <row r="176" spans="1:22" x14ac:dyDescent="0.35">
      <c r="A176" s="3">
        <v>175</v>
      </c>
      <c r="B176" s="4">
        <v>37622</v>
      </c>
      <c r="C176" s="4"/>
      <c r="D176" s="48" t="s">
        <v>52</v>
      </c>
      <c r="E176" s="48" t="s">
        <v>55</v>
      </c>
      <c r="F176" s="48" t="s">
        <v>63</v>
      </c>
      <c r="G176" s="48" t="s">
        <v>63</v>
      </c>
      <c r="H176" s="48" t="s">
        <v>63</v>
      </c>
      <c r="I176" s="48">
        <v>13577</v>
      </c>
      <c r="J176" s="12">
        <f t="shared" si="4"/>
        <v>162924</v>
      </c>
      <c r="K176" s="12">
        <f>J176*1.05</f>
        <v>171070.2</v>
      </c>
      <c r="L176" s="12">
        <f t="shared" si="5"/>
        <v>193309.326</v>
      </c>
      <c r="M176" s="48">
        <v>1</v>
      </c>
      <c r="N176" s="17">
        <v>7</v>
      </c>
      <c r="O176" s="17">
        <v>6</v>
      </c>
      <c r="P176" s="17">
        <v>6</v>
      </c>
      <c r="Q176" s="48" t="s">
        <v>2</v>
      </c>
      <c r="R176" s="48" t="s">
        <v>71</v>
      </c>
      <c r="S176" s="48" t="s">
        <v>74</v>
      </c>
      <c r="T176" s="16">
        <v>4</v>
      </c>
      <c r="U176" s="16">
        <v>2</v>
      </c>
      <c r="V176" s="16">
        <v>3</v>
      </c>
    </row>
    <row r="177" spans="1:22" x14ac:dyDescent="0.35">
      <c r="A177" s="3">
        <v>176</v>
      </c>
      <c r="B177" s="4">
        <v>38018</v>
      </c>
      <c r="C177" s="4">
        <v>43891</v>
      </c>
      <c r="D177" s="48" t="s">
        <v>52</v>
      </c>
      <c r="E177" s="48" t="s">
        <v>54</v>
      </c>
      <c r="F177" s="48" t="s">
        <v>63</v>
      </c>
      <c r="G177" s="48" t="s">
        <v>63</v>
      </c>
      <c r="H177" s="48" t="s">
        <v>63</v>
      </c>
      <c r="I177" s="48">
        <v>4444</v>
      </c>
      <c r="J177" s="12">
        <f t="shared" si="4"/>
        <v>53328</v>
      </c>
      <c r="K177" s="12">
        <f>J177*1.05</f>
        <v>55994.400000000001</v>
      </c>
      <c r="L177" s="12">
        <f t="shared" si="5"/>
        <v>63273.671999999999</v>
      </c>
      <c r="M177" s="48">
        <v>4</v>
      </c>
      <c r="N177" s="17">
        <v>5</v>
      </c>
      <c r="O177" s="17">
        <v>6</v>
      </c>
      <c r="P177" s="17">
        <v>6</v>
      </c>
      <c r="Q177" s="48" t="s">
        <v>67</v>
      </c>
      <c r="R177" s="48" t="s">
        <v>70</v>
      </c>
      <c r="S177" s="48" t="s">
        <v>74</v>
      </c>
      <c r="T177" s="16">
        <v>3</v>
      </c>
      <c r="U177" s="16">
        <v>2</v>
      </c>
      <c r="V177" s="16">
        <v>2</v>
      </c>
    </row>
    <row r="178" spans="1:22" x14ac:dyDescent="0.35">
      <c r="A178" s="3">
        <v>177</v>
      </c>
      <c r="B178" s="4">
        <v>38412</v>
      </c>
      <c r="C178" s="4"/>
      <c r="D178" s="48" t="s">
        <v>53</v>
      </c>
      <c r="E178" s="48" t="s">
        <v>54</v>
      </c>
      <c r="F178" s="48" t="s">
        <v>63</v>
      </c>
      <c r="G178" s="48" t="s">
        <v>63</v>
      </c>
      <c r="H178" s="48" t="s">
        <v>63</v>
      </c>
      <c r="I178" s="48">
        <v>3339</v>
      </c>
      <c r="J178" s="12">
        <f t="shared" si="4"/>
        <v>40068</v>
      </c>
      <c r="K178" s="12">
        <f>J178*1.05</f>
        <v>42071.4</v>
      </c>
      <c r="L178" s="12">
        <f t="shared" si="5"/>
        <v>47540.682000000001</v>
      </c>
      <c r="M178" s="48">
        <v>3</v>
      </c>
      <c r="N178" s="17">
        <v>5</v>
      </c>
      <c r="O178" s="17">
        <v>5</v>
      </c>
      <c r="P178" s="17">
        <v>5</v>
      </c>
      <c r="Q178" s="48" t="s">
        <v>2</v>
      </c>
      <c r="R178" s="48" t="s">
        <v>69</v>
      </c>
      <c r="S178" s="48" t="s">
        <v>75</v>
      </c>
      <c r="T178" s="16">
        <v>2</v>
      </c>
      <c r="U178" s="16">
        <v>3</v>
      </c>
      <c r="V178" s="16">
        <v>2</v>
      </c>
    </row>
    <row r="179" spans="1:22" x14ac:dyDescent="0.35">
      <c r="A179" s="3">
        <v>178</v>
      </c>
      <c r="B179" s="4">
        <v>38412</v>
      </c>
      <c r="C179" s="4"/>
      <c r="D179" s="48" t="s">
        <v>53</v>
      </c>
      <c r="E179" s="48" t="s">
        <v>9</v>
      </c>
      <c r="F179" s="48" t="s">
        <v>63</v>
      </c>
      <c r="G179" s="48" t="s">
        <v>63</v>
      </c>
      <c r="H179" s="48" t="s">
        <v>63</v>
      </c>
      <c r="I179" s="48">
        <v>17123</v>
      </c>
      <c r="J179" s="12">
        <f t="shared" si="4"/>
        <v>205476</v>
      </c>
      <c r="K179" s="12">
        <f>J179*1.05</f>
        <v>215749.80000000002</v>
      </c>
      <c r="L179" s="12">
        <f t="shared" si="5"/>
        <v>243797.274</v>
      </c>
      <c r="M179" s="48">
        <v>6</v>
      </c>
      <c r="N179" s="17"/>
      <c r="O179" s="17"/>
      <c r="P179" s="17"/>
      <c r="Q179" s="48" t="s">
        <v>2</v>
      </c>
      <c r="R179" s="48" t="s">
        <v>69</v>
      </c>
      <c r="S179" s="48" t="s">
        <v>74</v>
      </c>
      <c r="T179" s="16">
        <v>3</v>
      </c>
      <c r="U179" s="16">
        <v>2</v>
      </c>
      <c r="V179" s="16">
        <v>4</v>
      </c>
    </row>
    <row r="180" spans="1:22" x14ac:dyDescent="0.35">
      <c r="A180" s="3">
        <v>179</v>
      </c>
      <c r="B180" s="4">
        <v>38412</v>
      </c>
      <c r="C180" s="4"/>
      <c r="D180" s="48" t="s">
        <v>52</v>
      </c>
      <c r="E180" s="48" t="s">
        <v>56</v>
      </c>
      <c r="F180" s="48" t="s">
        <v>63</v>
      </c>
      <c r="G180" s="48" t="s">
        <v>63</v>
      </c>
      <c r="H180" s="48" t="s">
        <v>63</v>
      </c>
      <c r="I180" s="48">
        <v>2372</v>
      </c>
      <c r="J180" s="12">
        <f t="shared" si="4"/>
        <v>28464</v>
      </c>
      <c r="K180" s="12">
        <f>J180*1.05</f>
        <v>29887.200000000001</v>
      </c>
      <c r="L180" s="12">
        <f t="shared" si="5"/>
        <v>33772.536</v>
      </c>
      <c r="M180" s="48">
        <v>1</v>
      </c>
      <c r="N180" s="17">
        <v>6</v>
      </c>
      <c r="O180" s="17">
        <v>6</v>
      </c>
      <c r="P180" s="17">
        <v>6</v>
      </c>
      <c r="Q180" s="48" t="s">
        <v>67</v>
      </c>
      <c r="R180" s="48" t="s">
        <v>69</v>
      </c>
      <c r="S180" s="48" t="s">
        <v>73</v>
      </c>
      <c r="T180" s="16">
        <v>1</v>
      </c>
      <c r="U180" s="16">
        <v>3</v>
      </c>
      <c r="V180" s="16">
        <v>3</v>
      </c>
    </row>
    <row r="181" spans="1:22" x14ac:dyDescent="0.35">
      <c r="A181" s="3">
        <v>180</v>
      </c>
      <c r="B181" s="4">
        <v>39203</v>
      </c>
      <c r="C181" s="4"/>
      <c r="D181" s="48" t="s">
        <v>52</v>
      </c>
      <c r="E181" s="48" t="s">
        <v>56</v>
      </c>
      <c r="F181" s="48" t="s">
        <v>63</v>
      </c>
      <c r="G181" s="48" t="s">
        <v>63</v>
      </c>
      <c r="H181" s="48" t="s">
        <v>63</v>
      </c>
      <c r="I181" s="48">
        <v>3544</v>
      </c>
      <c r="J181" s="12">
        <f t="shared" si="4"/>
        <v>42528</v>
      </c>
      <c r="K181" s="12">
        <f>J181*1.05</f>
        <v>44654.400000000001</v>
      </c>
      <c r="L181" s="12">
        <f t="shared" si="5"/>
        <v>50459.471999999994</v>
      </c>
      <c r="M181" s="48">
        <v>9</v>
      </c>
      <c r="N181" s="17">
        <v>6</v>
      </c>
      <c r="O181" s="17">
        <v>6</v>
      </c>
      <c r="P181" s="17">
        <v>6</v>
      </c>
      <c r="Q181" s="48" t="s">
        <v>67</v>
      </c>
      <c r="R181" s="48" t="s">
        <v>71</v>
      </c>
      <c r="S181" s="48" t="s">
        <v>73</v>
      </c>
      <c r="T181" s="16">
        <v>3</v>
      </c>
      <c r="U181" s="16">
        <v>3</v>
      </c>
      <c r="V181" s="16">
        <v>0</v>
      </c>
    </row>
    <row r="182" spans="1:22" x14ac:dyDescent="0.35">
      <c r="A182" s="3">
        <v>181</v>
      </c>
      <c r="B182" s="4">
        <v>39203</v>
      </c>
      <c r="C182" s="4"/>
      <c r="D182" s="48" t="s">
        <v>52</v>
      </c>
      <c r="E182" s="48" t="s">
        <v>55</v>
      </c>
      <c r="F182" s="48" t="s">
        <v>63</v>
      </c>
      <c r="G182" s="48" t="s">
        <v>63</v>
      </c>
      <c r="H182" s="48" t="s">
        <v>63</v>
      </c>
      <c r="I182" s="48">
        <v>8500</v>
      </c>
      <c r="J182" s="12">
        <f t="shared" si="4"/>
        <v>102000</v>
      </c>
      <c r="K182" s="12">
        <f>J182*1.05</f>
        <v>107100</v>
      </c>
      <c r="L182" s="12">
        <f t="shared" si="5"/>
        <v>121022.99999999999</v>
      </c>
      <c r="M182" s="48">
        <v>0</v>
      </c>
      <c r="N182" s="17">
        <v>7</v>
      </c>
      <c r="O182" s="17">
        <v>8</v>
      </c>
      <c r="P182" s="17">
        <v>7</v>
      </c>
      <c r="Q182" s="48" t="s">
        <v>67</v>
      </c>
      <c r="R182" s="48" t="s">
        <v>69</v>
      </c>
      <c r="S182" s="48" t="s">
        <v>73</v>
      </c>
      <c r="T182" s="16">
        <v>4</v>
      </c>
      <c r="U182" s="16">
        <v>4</v>
      </c>
      <c r="V182" s="16">
        <v>0</v>
      </c>
    </row>
    <row r="183" spans="1:22" x14ac:dyDescent="0.35">
      <c r="A183" s="3">
        <v>182</v>
      </c>
      <c r="B183" s="4">
        <v>39995</v>
      </c>
      <c r="C183" s="4"/>
      <c r="D183" s="48" t="s">
        <v>52</v>
      </c>
      <c r="E183" s="48" t="s">
        <v>56</v>
      </c>
      <c r="F183" s="48" t="s">
        <v>63</v>
      </c>
      <c r="G183" s="48" t="s">
        <v>63</v>
      </c>
      <c r="H183" s="48" t="s">
        <v>63</v>
      </c>
      <c r="I183" s="48">
        <v>2029</v>
      </c>
      <c r="J183" s="12">
        <f t="shared" si="4"/>
        <v>24348</v>
      </c>
      <c r="K183" s="12">
        <f>J183*1.05</f>
        <v>25565.4</v>
      </c>
      <c r="L183" s="12">
        <f t="shared" si="5"/>
        <v>28888.901999999998</v>
      </c>
      <c r="M183" s="48">
        <v>1</v>
      </c>
      <c r="N183" s="17">
        <v>7</v>
      </c>
      <c r="O183" s="17">
        <v>7</v>
      </c>
      <c r="P183" s="17">
        <v>7</v>
      </c>
      <c r="Q183" s="48" t="s">
        <v>67</v>
      </c>
      <c r="R183" s="48" t="s">
        <v>71</v>
      </c>
      <c r="S183" s="48" t="s">
        <v>75</v>
      </c>
      <c r="T183" s="16">
        <v>1</v>
      </c>
      <c r="U183" s="16">
        <v>3</v>
      </c>
      <c r="V183" s="16">
        <v>2</v>
      </c>
    </row>
    <row r="184" spans="1:22" x14ac:dyDescent="0.35">
      <c r="A184" s="3">
        <v>183</v>
      </c>
      <c r="B184" s="4">
        <v>39995</v>
      </c>
      <c r="C184" s="4"/>
      <c r="D184" s="48" t="s">
        <v>52</v>
      </c>
      <c r="E184" s="48" t="s">
        <v>55</v>
      </c>
      <c r="F184" s="48" t="s">
        <v>63</v>
      </c>
      <c r="G184" s="48" t="s">
        <v>63</v>
      </c>
      <c r="H184" s="48" t="s">
        <v>63</v>
      </c>
      <c r="I184" s="48">
        <v>6377</v>
      </c>
      <c r="J184" s="12">
        <f t="shared" si="4"/>
        <v>76524</v>
      </c>
      <c r="K184" s="12">
        <f>J184*1.05</f>
        <v>80350.2</v>
      </c>
      <c r="L184" s="12">
        <f t="shared" si="5"/>
        <v>90795.725999999995</v>
      </c>
      <c r="M184" s="48">
        <v>5</v>
      </c>
      <c r="N184" s="17">
        <v>7</v>
      </c>
      <c r="O184" s="17">
        <v>7</v>
      </c>
      <c r="P184" s="17">
        <v>7</v>
      </c>
      <c r="Q184" s="48" t="s">
        <v>67</v>
      </c>
      <c r="R184" s="48" t="s">
        <v>69</v>
      </c>
      <c r="S184" s="48" t="s">
        <v>74</v>
      </c>
      <c r="T184" s="16">
        <v>2</v>
      </c>
      <c r="U184" s="16">
        <v>3</v>
      </c>
      <c r="V184" s="16">
        <v>0</v>
      </c>
    </row>
    <row r="185" spans="1:22" x14ac:dyDescent="0.35">
      <c r="A185" s="3">
        <v>184</v>
      </c>
      <c r="B185" s="4">
        <v>39995</v>
      </c>
      <c r="C185" s="4"/>
      <c r="D185" s="48" t="s">
        <v>53</v>
      </c>
      <c r="E185" s="48" t="s">
        <v>56</v>
      </c>
      <c r="F185" s="48" t="s">
        <v>63</v>
      </c>
      <c r="G185" s="48" t="s">
        <v>63</v>
      </c>
      <c r="H185" s="48" t="s">
        <v>63</v>
      </c>
      <c r="I185" s="48">
        <v>2610</v>
      </c>
      <c r="J185" s="12">
        <f t="shared" si="4"/>
        <v>31320</v>
      </c>
      <c r="K185" s="12">
        <f>J185*1.05</f>
        <v>32886</v>
      </c>
      <c r="L185" s="12">
        <f t="shared" si="5"/>
        <v>37161.179999999993</v>
      </c>
      <c r="M185" s="48">
        <v>1</v>
      </c>
      <c r="N185" s="17"/>
      <c r="O185" s="17">
        <v>7</v>
      </c>
      <c r="P185" s="17">
        <v>6</v>
      </c>
      <c r="Q185" s="48" t="s">
        <v>67</v>
      </c>
      <c r="R185" s="48" t="s">
        <v>70</v>
      </c>
      <c r="S185" s="48" t="s">
        <v>73</v>
      </c>
      <c r="T185" s="16">
        <v>4</v>
      </c>
      <c r="U185" s="16">
        <v>3</v>
      </c>
      <c r="V185" s="16">
        <v>2</v>
      </c>
    </row>
    <row r="186" spans="1:22" x14ac:dyDescent="0.35">
      <c r="A186" s="3">
        <v>185</v>
      </c>
      <c r="B186" s="4">
        <v>40391</v>
      </c>
      <c r="C186" s="4"/>
      <c r="D186" s="48" t="s">
        <v>52</v>
      </c>
      <c r="E186" s="48" t="s">
        <v>56</v>
      </c>
      <c r="F186" s="48" t="s">
        <v>63</v>
      </c>
      <c r="G186" s="48" t="s">
        <v>63</v>
      </c>
      <c r="H186" s="48" t="s">
        <v>63</v>
      </c>
      <c r="I186" s="48">
        <v>5467</v>
      </c>
      <c r="J186" s="12">
        <f t="shared" si="4"/>
        <v>65604</v>
      </c>
      <c r="K186" s="12">
        <f>J186*1.05</f>
        <v>68884.2</v>
      </c>
      <c r="L186" s="12">
        <f t="shared" si="5"/>
        <v>77839.145999999993</v>
      </c>
      <c r="M186" s="48">
        <v>3</v>
      </c>
      <c r="N186" s="17">
        <v>6</v>
      </c>
      <c r="O186" s="17">
        <v>6</v>
      </c>
      <c r="P186" s="17">
        <v>6</v>
      </c>
      <c r="Q186" s="48" t="s">
        <v>2</v>
      </c>
      <c r="R186" s="48" t="s">
        <v>70</v>
      </c>
      <c r="S186" s="48" t="s">
        <v>73</v>
      </c>
      <c r="T186" s="16">
        <v>4</v>
      </c>
      <c r="U186" s="16">
        <v>4</v>
      </c>
      <c r="V186" s="16">
        <v>4</v>
      </c>
    </row>
    <row r="187" spans="1:22" x14ac:dyDescent="0.35">
      <c r="A187" s="3">
        <v>186</v>
      </c>
      <c r="B187" s="4">
        <v>40787</v>
      </c>
      <c r="C187" s="4"/>
      <c r="D187" s="48" t="s">
        <v>52</v>
      </c>
      <c r="E187" s="48" t="s">
        <v>60</v>
      </c>
      <c r="F187" s="48" t="s">
        <v>63</v>
      </c>
      <c r="G187" s="48" t="s">
        <v>63</v>
      </c>
      <c r="H187" s="48" t="s">
        <v>63</v>
      </c>
      <c r="I187" s="48">
        <v>14732</v>
      </c>
      <c r="J187" s="12">
        <f t="shared" si="4"/>
        <v>176784</v>
      </c>
      <c r="K187" s="12">
        <f>J187*1.05</f>
        <v>185623.2</v>
      </c>
      <c r="L187" s="12">
        <f t="shared" si="5"/>
        <v>209754.21599999999</v>
      </c>
      <c r="M187" s="48">
        <v>2</v>
      </c>
      <c r="N187" s="17">
        <v>6</v>
      </c>
      <c r="O187" s="17">
        <v>6</v>
      </c>
      <c r="P187" s="17">
        <v>6</v>
      </c>
      <c r="Q187" s="48" t="s">
        <v>67</v>
      </c>
      <c r="R187" s="48" t="s">
        <v>69</v>
      </c>
      <c r="S187" s="48" t="s">
        <v>74</v>
      </c>
      <c r="T187" s="16">
        <v>2</v>
      </c>
      <c r="U187" s="16">
        <v>4</v>
      </c>
      <c r="V187" s="16">
        <v>4</v>
      </c>
    </row>
    <row r="188" spans="1:22" x14ac:dyDescent="0.35">
      <c r="A188" s="3">
        <v>187</v>
      </c>
      <c r="B188" s="4">
        <v>41183</v>
      </c>
      <c r="C188" s="4"/>
      <c r="D188" s="48" t="s">
        <v>52</v>
      </c>
      <c r="E188" s="48" t="s">
        <v>56</v>
      </c>
      <c r="F188" s="48" t="s">
        <v>63</v>
      </c>
      <c r="G188" s="48" t="s">
        <v>63</v>
      </c>
      <c r="H188" s="48" t="s">
        <v>63</v>
      </c>
      <c r="I188" s="48">
        <v>2996</v>
      </c>
      <c r="J188" s="12">
        <f t="shared" si="4"/>
        <v>35952</v>
      </c>
      <c r="K188" s="12">
        <f>J188*1.05</f>
        <v>37749.599999999999</v>
      </c>
      <c r="L188" s="12">
        <f t="shared" si="5"/>
        <v>42657.047999999995</v>
      </c>
      <c r="M188" s="48">
        <v>5</v>
      </c>
      <c r="N188" s="17">
        <v>7</v>
      </c>
      <c r="O188" s="17">
        <v>7</v>
      </c>
      <c r="P188" s="17">
        <v>7</v>
      </c>
      <c r="Q188" s="48" t="s">
        <v>67</v>
      </c>
      <c r="R188" s="48" t="s">
        <v>70</v>
      </c>
      <c r="S188" s="48" t="s">
        <v>76</v>
      </c>
      <c r="T188" s="16">
        <v>4</v>
      </c>
      <c r="U188" s="16">
        <v>1</v>
      </c>
      <c r="V188" s="16">
        <v>2</v>
      </c>
    </row>
    <row r="189" spans="1:22" x14ac:dyDescent="0.35">
      <c r="A189" s="3">
        <v>188</v>
      </c>
      <c r="B189" s="4">
        <v>41579</v>
      </c>
      <c r="C189" s="4"/>
      <c r="D189" s="48" t="s">
        <v>53</v>
      </c>
      <c r="E189" s="48" t="s">
        <v>54</v>
      </c>
      <c r="F189" s="48" t="s">
        <v>63</v>
      </c>
      <c r="G189" s="48" t="s">
        <v>63</v>
      </c>
      <c r="H189" s="48" t="s">
        <v>63</v>
      </c>
      <c r="I189" s="48">
        <v>3975</v>
      </c>
      <c r="J189" s="12">
        <f t="shared" si="4"/>
        <v>47700</v>
      </c>
      <c r="K189" s="12">
        <f>J189*1.05</f>
        <v>50085</v>
      </c>
      <c r="L189" s="12">
        <f t="shared" si="5"/>
        <v>56596.049999999996</v>
      </c>
      <c r="M189" s="48">
        <v>3</v>
      </c>
      <c r="N189" s="17"/>
      <c r="O189" s="17">
        <v>5</v>
      </c>
      <c r="P189" s="17">
        <v>5</v>
      </c>
      <c r="Q189" s="48" t="s">
        <v>67</v>
      </c>
      <c r="R189" s="48" t="s">
        <v>71</v>
      </c>
      <c r="S189" s="48" t="s">
        <v>76</v>
      </c>
      <c r="T189" s="16">
        <v>3</v>
      </c>
      <c r="U189" s="16">
        <v>3</v>
      </c>
      <c r="V189" s="16">
        <v>2</v>
      </c>
    </row>
    <row r="190" spans="1:22" x14ac:dyDescent="0.35">
      <c r="A190" s="3">
        <v>189</v>
      </c>
      <c r="B190" s="4">
        <v>41579</v>
      </c>
      <c r="C190" s="4"/>
      <c r="D190" s="48" t="s">
        <v>53</v>
      </c>
      <c r="E190" s="48" t="s">
        <v>55</v>
      </c>
      <c r="F190" s="48" t="s">
        <v>63</v>
      </c>
      <c r="G190" s="48" t="s">
        <v>63</v>
      </c>
      <c r="H190" s="48" t="s">
        <v>63</v>
      </c>
      <c r="I190" s="48">
        <v>10851</v>
      </c>
      <c r="J190" s="12">
        <f t="shared" si="4"/>
        <v>130212</v>
      </c>
      <c r="K190" s="12">
        <f>J190*1.05</f>
        <v>136722.6</v>
      </c>
      <c r="L190" s="12">
        <f t="shared" si="5"/>
        <v>154496.538</v>
      </c>
      <c r="M190" s="48">
        <v>2</v>
      </c>
      <c r="N190" s="17">
        <v>5</v>
      </c>
      <c r="O190" s="17">
        <v>5</v>
      </c>
      <c r="P190" s="17">
        <v>5</v>
      </c>
      <c r="Q190" s="48" t="s">
        <v>2</v>
      </c>
      <c r="R190" s="48" t="s">
        <v>69</v>
      </c>
      <c r="S190" s="48" t="s">
        <v>74</v>
      </c>
      <c r="T190" s="16">
        <v>2</v>
      </c>
      <c r="U190" s="16">
        <v>1</v>
      </c>
      <c r="V190" s="16">
        <v>2</v>
      </c>
    </row>
    <row r="191" spans="1:22" x14ac:dyDescent="0.35">
      <c r="A191" s="3">
        <v>190</v>
      </c>
      <c r="B191" s="4">
        <v>41974</v>
      </c>
      <c r="C191" s="4"/>
      <c r="D191" s="48" t="s">
        <v>52</v>
      </c>
      <c r="E191" s="48" t="s">
        <v>60</v>
      </c>
      <c r="F191" s="48" t="s">
        <v>63</v>
      </c>
      <c r="G191" s="48" t="s">
        <v>63</v>
      </c>
      <c r="H191" s="48" t="s">
        <v>63</v>
      </c>
      <c r="I191" s="48">
        <v>13757</v>
      </c>
      <c r="J191" s="12">
        <f t="shared" si="4"/>
        <v>165084</v>
      </c>
      <c r="K191" s="12">
        <f>J191*1.05</f>
        <v>173338.2</v>
      </c>
      <c r="L191" s="12">
        <f t="shared" si="5"/>
        <v>195872.166</v>
      </c>
      <c r="M191" s="48">
        <v>2</v>
      </c>
      <c r="N191" s="17"/>
      <c r="O191" s="17"/>
      <c r="P191" s="17"/>
      <c r="Q191" s="48" t="s">
        <v>67</v>
      </c>
      <c r="R191" s="48" t="s">
        <v>71</v>
      </c>
      <c r="S191" s="48" t="s">
        <v>74</v>
      </c>
      <c r="T191" s="16">
        <v>4</v>
      </c>
      <c r="U191" s="16">
        <v>2</v>
      </c>
      <c r="V191" s="16">
        <v>5</v>
      </c>
    </row>
    <row r="192" spans="1:22" x14ac:dyDescent="0.35">
      <c r="A192" s="3">
        <v>191</v>
      </c>
      <c r="B192" s="4">
        <v>41974</v>
      </c>
      <c r="C192" s="4"/>
      <c r="D192" s="48" t="s">
        <v>53</v>
      </c>
      <c r="E192" s="48" t="s">
        <v>56</v>
      </c>
      <c r="F192" s="48" t="s">
        <v>63</v>
      </c>
      <c r="G192" s="48" t="s">
        <v>63</v>
      </c>
      <c r="H192" s="48" t="s">
        <v>63</v>
      </c>
      <c r="I192" s="48">
        <v>2345</v>
      </c>
      <c r="J192" s="12">
        <f t="shared" si="4"/>
        <v>28140</v>
      </c>
      <c r="K192" s="12">
        <f>J192*1.05</f>
        <v>29547</v>
      </c>
      <c r="L192" s="12">
        <f t="shared" si="5"/>
        <v>33388.109999999993</v>
      </c>
      <c r="M192" s="48">
        <v>2</v>
      </c>
      <c r="N192" s="17">
        <v>6</v>
      </c>
      <c r="O192" s="17">
        <v>7</v>
      </c>
      <c r="P192" s="17"/>
      <c r="Q192" s="48" t="s">
        <v>67</v>
      </c>
      <c r="R192" s="48" t="s">
        <v>69</v>
      </c>
      <c r="S192" s="48" t="s">
        <v>74</v>
      </c>
      <c r="T192" s="16">
        <v>3</v>
      </c>
      <c r="U192" s="16">
        <v>3</v>
      </c>
      <c r="V192" s="16">
        <v>3</v>
      </c>
    </row>
    <row r="193" spans="1:22" x14ac:dyDescent="0.35">
      <c r="A193" s="3">
        <v>192</v>
      </c>
      <c r="B193" s="4">
        <v>42005</v>
      </c>
      <c r="C193" s="4"/>
      <c r="D193" s="48" t="s">
        <v>52</v>
      </c>
      <c r="E193" s="48" t="s">
        <v>56</v>
      </c>
      <c r="F193" s="48" t="s">
        <v>63</v>
      </c>
      <c r="G193" s="48" t="s">
        <v>63</v>
      </c>
      <c r="H193" s="48" t="s">
        <v>63</v>
      </c>
      <c r="I193" s="48">
        <v>1274</v>
      </c>
      <c r="J193" s="12">
        <f t="shared" si="4"/>
        <v>15288</v>
      </c>
      <c r="K193" s="12">
        <f>J193*1.05</f>
        <v>16052.400000000001</v>
      </c>
      <c r="L193" s="12">
        <f t="shared" si="5"/>
        <v>18139.212</v>
      </c>
      <c r="M193" s="48">
        <v>1</v>
      </c>
      <c r="N193" s="17">
        <v>7</v>
      </c>
      <c r="O193" s="17">
        <v>6</v>
      </c>
      <c r="P193" s="17"/>
      <c r="Q193" s="48" t="s">
        <v>67</v>
      </c>
      <c r="R193" s="48" t="s">
        <v>71</v>
      </c>
      <c r="S193" s="48" t="s">
        <v>75</v>
      </c>
      <c r="T193" s="16">
        <v>3</v>
      </c>
      <c r="U193" s="16">
        <v>3</v>
      </c>
      <c r="V193" s="16">
        <v>2</v>
      </c>
    </row>
    <row r="194" spans="1:22" x14ac:dyDescent="0.35">
      <c r="A194" s="3">
        <v>193</v>
      </c>
      <c r="B194" s="4">
        <v>42005</v>
      </c>
      <c r="C194" s="4"/>
      <c r="D194" s="48" t="s">
        <v>53</v>
      </c>
      <c r="E194" s="48" t="s">
        <v>55</v>
      </c>
      <c r="F194" s="48" t="s">
        <v>63</v>
      </c>
      <c r="G194" s="48" t="s">
        <v>63</v>
      </c>
      <c r="H194" s="48" t="s">
        <v>63</v>
      </c>
      <c r="I194" s="48">
        <v>10466</v>
      </c>
      <c r="J194" s="12">
        <f t="shared" si="4"/>
        <v>125592</v>
      </c>
      <c r="K194" s="12">
        <f>J194*1.05</f>
        <v>131871.6</v>
      </c>
      <c r="L194" s="12">
        <f t="shared" si="5"/>
        <v>149014.908</v>
      </c>
      <c r="M194" s="48">
        <v>3</v>
      </c>
      <c r="N194" s="17">
        <v>7</v>
      </c>
      <c r="O194" s="17">
        <v>7</v>
      </c>
      <c r="P194" s="17"/>
      <c r="Q194" s="48" t="s">
        <v>67</v>
      </c>
      <c r="R194" s="48" t="s">
        <v>69</v>
      </c>
      <c r="S194" s="48" t="s">
        <v>73</v>
      </c>
      <c r="T194" s="16">
        <v>3</v>
      </c>
      <c r="U194" s="16">
        <v>2</v>
      </c>
      <c r="V194" s="16">
        <v>3</v>
      </c>
    </row>
    <row r="195" spans="1:22" x14ac:dyDescent="0.35">
      <c r="A195" s="3">
        <v>194</v>
      </c>
      <c r="B195" s="4">
        <v>42005</v>
      </c>
      <c r="C195" s="4"/>
      <c r="D195" s="48" t="s">
        <v>53</v>
      </c>
      <c r="E195" s="48" t="s">
        <v>60</v>
      </c>
      <c r="F195" s="48" t="s">
        <v>63</v>
      </c>
      <c r="G195" s="48" t="s">
        <v>63</v>
      </c>
      <c r="H195" s="48" t="s">
        <v>63</v>
      </c>
      <c r="I195" s="48">
        <v>17007</v>
      </c>
      <c r="J195" s="12">
        <f t="shared" ref="J195:J244" si="6">I195*12</f>
        <v>204084</v>
      </c>
      <c r="K195" s="12">
        <f>J195*1.05</f>
        <v>214288.2</v>
      </c>
      <c r="L195" s="12">
        <f t="shared" ref="L195:L244" si="7">K195*1.13</f>
        <v>242145.666</v>
      </c>
      <c r="M195" s="48">
        <v>7</v>
      </c>
      <c r="N195" s="17">
        <v>6</v>
      </c>
      <c r="O195" s="17">
        <v>6</v>
      </c>
      <c r="P195" s="17"/>
      <c r="Q195" s="48" t="s">
        <v>67</v>
      </c>
      <c r="R195" s="48" t="s">
        <v>70</v>
      </c>
      <c r="S195" s="48" t="s">
        <v>74</v>
      </c>
      <c r="T195" s="16">
        <v>2</v>
      </c>
      <c r="U195" s="16">
        <v>1</v>
      </c>
      <c r="V195" s="16">
        <v>3</v>
      </c>
    </row>
    <row r="196" spans="1:22" x14ac:dyDescent="0.35">
      <c r="A196" s="3">
        <v>195</v>
      </c>
      <c r="B196" s="4">
        <v>42795</v>
      </c>
      <c r="C196" s="4"/>
      <c r="D196" s="48" t="s">
        <v>53</v>
      </c>
      <c r="E196" s="48" t="s">
        <v>56</v>
      </c>
      <c r="F196" s="48" t="s">
        <v>63</v>
      </c>
      <c r="G196" s="48" t="s">
        <v>63</v>
      </c>
      <c r="H196" s="48" t="s">
        <v>63</v>
      </c>
      <c r="I196" s="48">
        <v>1563</v>
      </c>
      <c r="J196" s="12">
        <f t="shared" si="6"/>
        <v>18756</v>
      </c>
      <c r="K196" s="12">
        <f>J196*1.05</f>
        <v>19693.8</v>
      </c>
      <c r="L196" s="12">
        <f t="shared" si="7"/>
        <v>22253.993999999999</v>
      </c>
      <c r="M196" s="48">
        <v>1</v>
      </c>
      <c r="N196" s="17">
        <v>6</v>
      </c>
      <c r="O196" s="17">
        <v>6</v>
      </c>
      <c r="P196" s="17"/>
      <c r="Q196" s="48" t="s">
        <v>67</v>
      </c>
      <c r="R196" s="48" t="s">
        <v>69</v>
      </c>
      <c r="S196" s="48" t="s">
        <v>73</v>
      </c>
      <c r="T196" s="16">
        <v>1</v>
      </c>
      <c r="U196" s="16">
        <v>3</v>
      </c>
      <c r="V196" s="16">
        <v>2</v>
      </c>
    </row>
    <row r="197" spans="1:22" x14ac:dyDescent="0.35">
      <c r="A197" s="3">
        <v>196</v>
      </c>
      <c r="B197" s="4">
        <v>42795</v>
      </c>
      <c r="C197" s="4"/>
      <c r="D197" s="48" t="s">
        <v>53</v>
      </c>
      <c r="E197" s="48" t="s">
        <v>9</v>
      </c>
      <c r="F197" s="48" t="s">
        <v>63</v>
      </c>
      <c r="G197" s="48" t="s">
        <v>63</v>
      </c>
      <c r="H197" s="48" t="s">
        <v>63</v>
      </c>
      <c r="I197" s="48">
        <v>16032</v>
      </c>
      <c r="J197" s="12">
        <f t="shared" si="6"/>
        <v>192384</v>
      </c>
      <c r="K197" s="12">
        <f>J197*1.05</f>
        <v>202003.20000000001</v>
      </c>
      <c r="L197" s="12">
        <f t="shared" si="7"/>
        <v>228263.61599999998</v>
      </c>
      <c r="M197" s="48">
        <v>3</v>
      </c>
      <c r="N197" s="17">
        <v>6</v>
      </c>
      <c r="O197" s="17">
        <v>6</v>
      </c>
      <c r="P197" s="17"/>
      <c r="Q197" s="48" t="s">
        <v>67</v>
      </c>
      <c r="R197" s="48" t="s">
        <v>70</v>
      </c>
      <c r="S197" s="48" t="s">
        <v>74</v>
      </c>
      <c r="T197" s="16">
        <v>2</v>
      </c>
      <c r="U197" s="16">
        <v>4</v>
      </c>
      <c r="V197" s="16">
        <v>2</v>
      </c>
    </row>
    <row r="198" spans="1:22" x14ac:dyDescent="0.35">
      <c r="A198" s="3">
        <v>197</v>
      </c>
      <c r="B198" s="4">
        <v>42856</v>
      </c>
      <c r="C198" s="4"/>
      <c r="D198" s="48" t="s">
        <v>52</v>
      </c>
      <c r="E198" s="48" t="s">
        <v>54</v>
      </c>
      <c r="F198" s="48" t="s">
        <v>63</v>
      </c>
      <c r="G198" s="48" t="s">
        <v>63</v>
      </c>
      <c r="H198" s="48" t="s">
        <v>63</v>
      </c>
      <c r="I198" s="48">
        <v>2296</v>
      </c>
      <c r="J198" s="12">
        <f t="shared" si="6"/>
        <v>27552</v>
      </c>
      <c r="K198" s="12">
        <f>J198*1.05</f>
        <v>28929.600000000002</v>
      </c>
      <c r="L198" s="12">
        <f t="shared" si="7"/>
        <v>32690.448</v>
      </c>
      <c r="M198" s="48">
        <v>0</v>
      </c>
      <c r="N198" s="17"/>
      <c r="O198" s="17"/>
      <c r="P198" s="17"/>
      <c r="Q198" s="48" t="s">
        <v>67</v>
      </c>
      <c r="R198" s="48" t="s">
        <v>69</v>
      </c>
      <c r="S198" s="48" t="s">
        <v>75</v>
      </c>
      <c r="T198" s="16">
        <v>3</v>
      </c>
      <c r="U198" s="16">
        <v>1</v>
      </c>
      <c r="V198" s="16">
        <v>3</v>
      </c>
    </row>
    <row r="199" spans="1:22" x14ac:dyDescent="0.35">
      <c r="A199" s="3">
        <v>198</v>
      </c>
      <c r="B199" s="4">
        <v>43952</v>
      </c>
      <c r="C199" s="4"/>
      <c r="D199" s="48" t="s">
        <v>52</v>
      </c>
      <c r="E199" s="48" t="s">
        <v>55</v>
      </c>
      <c r="F199" s="48" t="s">
        <v>63</v>
      </c>
      <c r="G199" s="48" t="s">
        <v>63</v>
      </c>
      <c r="H199" s="48" t="s">
        <v>63</v>
      </c>
      <c r="I199" s="48">
        <v>4069</v>
      </c>
      <c r="J199" s="12">
        <f t="shared" si="6"/>
        <v>48828</v>
      </c>
      <c r="K199" s="12">
        <f>J199*1.05</f>
        <v>51269.4</v>
      </c>
      <c r="L199" s="12">
        <f t="shared" si="7"/>
        <v>57934.421999999999</v>
      </c>
      <c r="M199" s="48">
        <v>3</v>
      </c>
      <c r="N199" s="17">
        <v>6</v>
      </c>
      <c r="O199" s="17">
        <v>6</v>
      </c>
      <c r="P199" s="17"/>
      <c r="Q199" s="48" t="s">
        <v>2</v>
      </c>
      <c r="R199" s="48" t="s">
        <v>71</v>
      </c>
      <c r="S199" s="48" t="s">
        <v>73</v>
      </c>
      <c r="T199" s="16">
        <v>4</v>
      </c>
      <c r="U199" s="16">
        <v>4</v>
      </c>
      <c r="V199" s="16">
        <v>2</v>
      </c>
    </row>
    <row r="200" spans="1:22" x14ac:dyDescent="0.35">
      <c r="A200" s="3">
        <v>199</v>
      </c>
      <c r="B200" s="4">
        <v>44317</v>
      </c>
      <c r="C200" s="4"/>
      <c r="D200" s="48" t="s">
        <v>53</v>
      </c>
      <c r="E200" s="48" t="s">
        <v>55</v>
      </c>
      <c r="F200" s="48" t="s">
        <v>63</v>
      </c>
      <c r="G200" s="48" t="s">
        <v>63</v>
      </c>
      <c r="H200" s="48" t="s">
        <v>63</v>
      </c>
      <c r="I200" s="48">
        <v>7441</v>
      </c>
      <c r="J200" s="12">
        <f t="shared" si="6"/>
        <v>89292</v>
      </c>
      <c r="K200" s="12">
        <f>J200*1.05</f>
        <v>93756.6</v>
      </c>
      <c r="L200" s="12">
        <f t="shared" si="7"/>
        <v>105944.958</v>
      </c>
      <c r="M200" s="48">
        <v>1</v>
      </c>
      <c r="N200" s="17">
        <v>6</v>
      </c>
      <c r="O200" s="17">
        <v>6</v>
      </c>
      <c r="P200" s="17"/>
      <c r="Q200" s="48" t="s">
        <v>67</v>
      </c>
      <c r="R200" s="48" t="s">
        <v>69</v>
      </c>
      <c r="S200" s="48" t="s">
        <v>75</v>
      </c>
      <c r="T200" s="16">
        <v>1</v>
      </c>
      <c r="U200" s="16">
        <v>2</v>
      </c>
      <c r="V200" s="16">
        <v>4</v>
      </c>
    </row>
    <row r="201" spans="1:22" x14ac:dyDescent="0.35">
      <c r="A201" s="3">
        <v>200</v>
      </c>
      <c r="B201" s="4">
        <v>44348</v>
      </c>
      <c r="C201" s="4"/>
      <c r="D201" s="48" t="s">
        <v>53</v>
      </c>
      <c r="E201" s="48" t="s">
        <v>55</v>
      </c>
      <c r="F201" s="48" t="s">
        <v>63</v>
      </c>
      <c r="G201" s="48" t="s">
        <v>63</v>
      </c>
      <c r="H201" s="48" t="s">
        <v>63</v>
      </c>
      <c r="I201" s="48">
        <v>8853</v>
      </c>
      <c r="J201" s="12">
        <f t="shared" si="6"/>
        <v>106236</v>
      </c>
      <c r="K201" s="12">
        <f>J201*1.05</f>
        <v>111547.8</v>
      </c>
      <c r="L201" s="12">
        <f t="shared" si="7"/>
        <v>126049.014</v>
      </c>
      <c r="M201" s="48">
        <v>1</v>
      </c>
      <c r="N201" s="17">
        <v>6</v>
      </c>
      <c r="O201" s="17">
        <v>6</v>
      </c>
      <c r="P201" s="17"/>
      <c r="Q201" s="48" t="s">
        <v>67</v>
      </c>
      <c r="R201" s="48" t="s">
        <v>70</v>
      </c>
      <c r="S201" s="48" t="s">
        <v>73</v>
      </c>
      <c r="T201" s="16">
        <v>1</v>
      </c>
      <c r="U201" s="16">
        <v>4</v>
      </c>
      <c r="V201" s="16">
        <v>0</v>
      </c>
    </row>
    <row r="202" spans="1:22" x14ac:dyDescent="0.35">
      <c r="A202" s="3">
        <v>201</v>
      </c>
      <c r="B202" s="4">
        <v>43282</v>
      </c>
      <c r="C202" s="4"/>
      <c r="D202" s="48" t="s">
        <v>53</v>
      </c>
      <c r="E202" s="48" t="s">
        <v>54</v>
      </c>
      <c r="F202" s="48" t="s">
        <v>64</v>
      </c>
      <c r="G202" s="48" t="s">
        <v>64</v>
      </c>
      <c r="H202" s="48" t="s">
        <v>64</v>
      </c>
      <c r="I202" s="48">
        <v>4876</v>
      </c>
      <c r="J202" s="12">
        <f t="shared" si="6"/>
        <v>58512</v>
      </c>
      <c r="K202" s="12">
        <f>J202*1.05</f>
        <v>61437.600000000006</v>
      </c>
      <c r="L202" s="12">
        <f t="shared" si="7"/>
        <v>69424.487999999998</v>
      </c>
      <c r="M202" s="48">
        <v>5</v>
      </c>
      <c r="N202" s="17"/>
      <c r="O202" s="17"/>
      <c r="P202" s="17"/>
      <c r="Q202" s="48" t="s">
        <v>67</v>
      </c>
      <c r="R202" s="48" t="s">
        <v>69</v>
      </c>
      <c r="S202" s="48" t="s">
        <v>75</v>
      </c>
      <c r="T202" s="16">
        <v>4</v>
      </c>
      <c r="U202" s="16">
        <v>2</v>
      </c>
      <c r="V202" s="16">
        <v>0</v>
      </c>
    </row>
    <row r="203" spans="1:22" x14ac:dyDescent="0.35">
      <c r="A203" s="3">
        <v>202</v>
      </c>
      <c r="B203" s="4">
        <v>39995</v>
      </c>
      <c r="C203" s="4"/>
      <c r="D203" s="48" t="s">
        <v>53</v>
      </c>
      <c r="E203" s="48" t="s">
        <v>60</v>
      </c>
      <c r="F203" s="48" t="s">
        <v>64</v>
      </c>
      <c r="G203" s="48" t="s">
        <v>64</v>
      </c>
      <c r="H203" s="48" t="s">
        <v>64</v>
      </c>
      <c r="I203" s="48">
        <v>19049</v>
      </c>
      <c r="J203" s="12">
        <f t="shared" si="6"/>
        <v>228588</v>
      </c>
      <c r="K203" s="12">
        <f>J203*1.05</f>
        <v>240017.40000000002</v>
      </c>
      <c r="L203" s="12">
        <f t="shared" si="7"/>
        <v>271219.66200000001</v>
      </c>
      <c r="M203" s="48">
        <v>0</v>
      </c>
      <c r="N203" s="17"/>
      <c r="O203" s="17"/>
      <c r="P203" s="17"/>
      <c r="Q203" s="48" t="s">
        <v>2</v>
      </c>
      <c r="R203" s="48" t="s">
        <v>69</v>
      </c>
      <c r="S203" s="48" t="s">
        <v>74</v>
      </c>
      <c r="T203" s="16">
        <v>2</v>
      </c>
      <c r="U203" s="16">
        <v>4</v>
      </c>
      <c r="V203" s="16">
        <v>4</v>
      </c>
    </row>
    <row r="204" spans="1:22" x14ac:dyDescent="0.35">
      <c r="A204" s="3">
        <v>203</v>
      </c>
      <c r="B204" s="4">
        <v>36739</v>
      </c>
      <c r="C204" s="4"/>
      <c r="D204" s="48" t="s">
        <v>53</v>
      </c>
      <c r="E204" s="48" t="s">
        <v>58</v>
      </c>
      <c r="F204" s="48" t="s">
        <v>63</v>
      </c>
      <c r="G204" s="48" t="s">
        <v>63</v>
      </c>
      <c r="H204" s="48" t="s">
        <v>63</v>
      </c>
      <c r="I204" s="48">
        <v>4724</v>
      </c>
      <c r="J204" s="12">
        <f t="shared" si="6"/>
        <v>56688</v>
      </c>
      <c r="K204" s="12">
        <f>J204*1.05</f>
        <v>59522.400000000001</v>
      </c>
      <c r="L204" s="12">
        <f t="shared" si="7"/>
        <v>67260.311999999991</v>
      </c>
      <c r="M204" s="48">
        <v>1</v>
      </c>
      <c r="N204" s="17">
        <v>7</v>
      </c>
      <c r="O204" s="17">
        <v>7</v>
      </c>
      <c r="P204" s="17">
        <v>7</v>
      </c>
      <c r="Q204" s="48" t="s">
        <v>67</v>
      </c>
      <c r="R204" s="48" t="s">
        <v>70</v>
      </c>
      <c r="S204" s="48" t="s">
        <v>73</v>
      </c>
      <c r="T204" s="16">
        <v>3</v>
      </c>
      <c r="U204" s="16">
        <v>4</v>
      </c>
      <c r="V204" s="16">
        <v>3</v>
      </c>
    </row>
    <row r="205" spans="1:22" x14ac:dyDescent="0.35">
      <c r="A205" s="3">
        <v>204</v>
      </c>
      <c r="B205" s="4">
        <v>36739</v>
      </c>
      <c r="C205" s="4"/>
      <c r="D205" s="48" t="s">
        <v>53</v>
      </c>
      <c r="E205" s="48" t="s">
        <v>54</v>
      </c>
      <c r="F205" s="48" t="s">
        <v>63</v>
      </c>
      <c r="G205" s="48" t="s">
        <v>63</v>
      </c>
      <c r="H205" s="48" t="s">
        <v>63</v>
      </c>
      <c r="I205" s="48">
        <v>4066</v>
      </c>
      <c r="J205" s="12">
        <f t="shared" si="6"/>
        <v>48792</v>
      </c>
      <c r="K205" s="12">
        <f>J205*1.05</f>
        <v>51231.6</v>
      </c>
      <c r="L205" s="12">
        <f t="shared" si="7"/>
        <v>57891.707999999991</v>
      </c>
      <c r="M205" s="48">
        <v>1</v>
      </c>
      <c r="N205" s="17">
        <v>6</v>
      </c>
      <c r="O205" s="17">
        <v>6</v>
      </c>
      <c r="P205" s="17">
        <v>6</v>
      </c>
      <c r="Q205" s="48" t="s">
        <v>67</v>
      </c>
      <c r="R205" s="48" t="s">
        <v>69</v>
      </c>
      <c r="S205" s="48" t="s">
        <v>76</v>
      </c>
      <c r="T205" s="16">
        <v>4</v>
      </c>
      <c r="U205" s="16">
        <v>1</v>
      </c>
      <c r="V205" s="16">
        <v>3</v>
      </c>
    </row>
    <row r="206" spans="1:22" x14ac:dyDescent="0.35">
      <c r="A206" s="3">
        <v>205</v>
      </c>
      <c r="B206" s="4">
        <v>37135</v>
      </c>
      <c r="C206" s="4"/>
      <c r="D206" s="48" t="s">
        <v>53</v>
      </c>
      <c r="E206" s="48" t="s">
        <v>58</v>
      </c>
      <c r="F206" s="48" t="s">
        <v>63</v>
      </c>
      <c r="G206" s="48" t="s">
        <v>63</v>
      </c>
      <c r="H206" s="48" t="s">
        <v>63</v>
      </c>
      <c r="I206" s="48">
        <v>4877</v>
      </c>
      <c r="J206" s="12">
        <f t="shared" si="6"/>
        <v>58524</v>
      </c>
      <c r="K206" s="12">
        <f>J206*1.05</f>
        <v>61450.200000000004</v>
      </c>
      <c r="L206" s="12">
        <f t="shared" si="7"/>
        <v>69438.725999999995</v>
      </c>
      <c r="M206" s="48">
        <v>0</v>
      </c>
      <c r="N206" s="17">
        <v>6</v>
      </c>
      <c r="O206" s="17">
        <v>6</v>
      </c>
      <c r="P206" s="17">
        <v>6</v>
      </c>
      <c r="Q206" s="48" t="s">
        <v>67</v>
      </c>
      <c r="R206" s="48" t="s">
        <v>69</v>
      </c>
      <c r="S206" s="48" t="s">
        <v>74</v>
      </c>
      <c r="T206" s="16">
        <v>2</v>
      </c>
      <c r="U206" s="16">
        <v>1</v>
      </c>
      <c r="V206" s="16">
        <v>5</v>
      </c>
    </row>
    <row r="207" spans="1:22" x14ac:dyDescent="0.35">
      <c r="A207" s="3">
        <v>206</v>
      </c>
      <c r="B207" s="4">
        <v>43344</v>
      </c>
      <c r="C207" s="4">
        <v>40057</v>
      </c>
      <c r="D207" s="48" t="s">
        <v>52</v>
      </c>
      <c r="E207" s="48" t="s">
        <v>54</v>
      </c>
      <c r="F207" s="48" t="s">
        <v>63</v>
      </c>
      <c r="G207" s="48" t="s">
        <v>63</v>
      </c>
      <c r="H207" s="48" t="s">
        <v>63</v>
      </c>
      <c r="I207" s="48">
        <v>3069</v>
      </c>
      <c r="J207" s="12">
        <f t="shared" si="6"/>
        <v>36828</v>
      </c>
      <c r="K207" s="12">
        <f>J207*1.05</f>
        <v>38669.4</v>
      </c>
      <c r="L207" s="12">
        <f t="shared" si="7"/>
        <v>43696.421999999999</v>
      </c>
      <c r="M207" s="48">
        <v>0</v>
      </c>
      <c r="N207" s="17">
        <v>7</v>
      </c>
      <c r="O207" s="17">
        <v>7</v>
      </c>
      <c r="P207" s="17">
        <v>7</v>
      </c>
      <c r="Q207" s="48" t="s">
        <v>67</v>
      </c>
      <c r="R207" s="48" t="s">
        <v>69</v>
      </c>
      <c r="S207" s="48" t="s">
        <v>74</v>
      </c>
      <c r="T207" s="16">
        <v>3</v>
      </c>
      <c r="U207" s="16">
        <v>3</v>
      </c>
      <c r="V207" s="16">
        <v>3</v>
      </c>
    </row>
    <row r="208" spans="1:22" x14ac:dyDescent="0.35">
      <c r="A208" s="3">
        <v>207</v>
      </c>
      <c r="B208" s="4">
        <v>37530</v>
      </c>
      <c r="C208" s="4"/>
      <c r="D208" s="48" t="s">
        <v>53</v>
      </c>
      <c r="E208" s="48" t="s">
        <v>58</v>
      </c>
      <c r="F208" s="48" t="s">
        <v>63</v>
      </c>
      <c r="G208" s="48" t="s">
        <v>63</v>
      </c>
      <c r="H208" s="48" t="s">
        <v>63</v>
      </c>
      <c r="I208" s="48">
        <v>5770</v>
      </c>
      <c r="J208" s="12">
        <f t="shared" si="6"/>
        <v>69240</v>
      </c>
      <c r="K208" s="12">
        <f>J208*1.05</f>
        <v>72702</v>
      </c>
      <c r="L208" s="12">
        <f t="shared" si="7"/>
        <v>82153.259999999995</v>
      </c>
      <c r="M208" s="48">
        <v>1</v>
      </c>
      <c r="N208" s="17">
        <v>6</v>
      </c>
      <c r="O208" s="17">
        <v>6</v>
      </c>
      <c r="P208" s="17">
        <v>6</v>
      </c>
      <c r="Q208" s="48" t="s">
        <v>67</v>
      </c>
      <c r="R208" s="48" t="s">
        <v>69</v>
      </c>
      <c r="S208" s="48" t="s">
        <v>76</v>
      </c>
      <c r="T208" s="16">
        <v>4</v>
      </c>
      <c r="U208" s="16">
        <v>4</v>
      </c>
      <c r="V208" s="16">
        <v>3</v>
      </c>
    </row>
    <row r="209" spans="1:22" x14ac:dyDescent="0.35">
      <c r="A209" s="3">
        <v>208</v>
      </c>
      <c r="B209" s="4">
        <v>37926</v>
      </c>
      <c r="C209" s="4">
        <v>44287</v>
      </c>
      <c r="D209" s="48" t="s">
        <v>52</v>
      </c>
      <c r="E209" s="48" t="s">
        <v>58</v>
      </c>
      <c r="F209" s="48" t="s">
        <v>63</v>
      </c>
      <c r="G209" s="48" t="s">
        <v>63</v>
      </c>
      <c r="H209" s="48" t="s">
        <v>63</v>
      </c>
      <c r="I209" s="48">
        <v>5206</v>
      </c>
      <c r="J209" s="12">
        <f t="shared" si="6"/>
        <v>62472</v>
      </c>
      <c r="K209" s="12">
        <f>J209*1.05</f>
        <v>65595.600000000006</v>
      </c>
      <c r="L209" s="12">
        <f t="shared" si="7"/>
        <v>74123.028000000006</v>
      </c>
      <c r="M209" s="48">
        <v>1</v>
      </c>
      <c r="N209" s="17">
        <v>5</v>
      </c>
      <c r="O209" s="17">
        <v>5</v>
      </c>
      <c r="P209" s="17">
        <v>5</v>
      </c>
      <c r="Q209" s="48" t="s">
        <v>67</v>
      </c>
      <c r="R209" s="48" t="s">
        <v>70</v>
      </c>
      <c r="S209" s="48" t="s">
        <v>73</v>
      </c>
      <c r="T209" s="16">
        <v>4</v>
      </c>
      <c r="U209" s="16">
        <v>3</v>
      </c>
      <c r="V209" s="16">
        <v>6</v>
      </c>
    </row>
    <row r="210" spans="1:22" x14ac:dyDescent="0.35">
      <c r="A210" s="3">
        <v>209</v>
      </c>
      <c r="B210" s="4">
        <v>37926</v>
      </c>
      <c r="C210" s="4"/>
      <c r="D210" s="48" t="s">
        <v>53</v>
      </c>
      <c r="E210" s="48" t="s">
        <v>60</v>
      </c>
      <c r="F210" s="48" t="s">
        <v>63</v>
      </c>
      <c r="G210" s="48" t="s">
        <v>63</v>
      </c>
      <c r="H210" s="48" t="s">
        <v>63</v>
      </c>
      <c r="I210" s="48">
        <v>13269</v>
      </c>
      <c r="J210" s="12">
        <f t="shared" si="6"/>
        <v>159228</v>
      </c>
      <c r="K210" s="12">
        <f>J210*1.05</f>
        <v>167189.4</v>
      </c>
      <c r="L210" s="12">
        <f t="shared" si="7"/>
        <v>188924.02199999997</v>
      </c>
      <c r="M210" s="48">
        <v>5</v>
      </c>
      <c r="N210" s="17">
        <v>4</v>
      </c>
      <c r="O210" s="17">
        <v>4</v>
      </c>
      <c r="P210" s="17">
        <v>4</v>
      </c>
      <c r="Q210" s="48" t="s">
        <v>67</v>
      </c>
      <c r="R210" s="48" t="s">
        <v>69</v>
      </c>
      <c r="S210" s="48" t="s">
        <v>73</v>
      </c>
      <c r="T210" s="16">
        <v>4</v>
      </c>
      <c r="U210" s="16">
        <v>1</v>
      </c>
      <c r="V210" s="16">
        <v>3</v>
      </c>
    </row>
    <row r="211" spans="1:22" x14ac:dyDescent="0.35">
      <c r="A211" s="3">
        <v>210</v>
      </c>
      <c r="B211" s="4">
        <v>43770</v>
      </c>
      <c r="C211" s="4"/>
      <c r="D211" s="48" t="s">
        <v>53</v>
      </c>
      <c r="E211" s="48" t="s">
        <v>56</v>
      </c>
      <c r="F211" s="48" t="s">
        <v>63</v>
      </c>
      <c r="G211" s="48" t="s">
        <v>63</v>
      </c>
      <c r="H211" s="48" t="s">
        <v>63</v>
      </c>
      <c r="I211" s="48">
        <v>5433</v>
      </c>
      <c r="J211" s="12">
        <f t="shared" si="6"/>
        <v>65196</v>
      </c>
      <c r="K211" s="12">
        <f>J211*1.05</f>
        <v>68455.8</v>
      </c>
      <c r="L211" s="12">
        <f t="shared" si="7"/>
        <v>77355.053999999989</v>
      </c>
      <c r="M211" s="48">
        <v>1</v>
      </c>
      <c r="N211" s="17">
        <v>8</v>
      </c>
      <c r="O211" s="17">
        <v>8</v>
      </c>
      <c r="P211" s="17">
        <v>8</v>
      </c>
      <c r="Q211" s="48" t="s">
        <v>67</v>
      </c>
      <c r="R211" s="48" t="s">
        <v>69</v>
      </c>
      <c r="S211" s="48" t="s">
        <v>73</v>
      </c>
      <c r="T211" s="16">
        <v>4</v>
      </c>
      <c r="U211" s="16">
        <v>2</v>
      </c>
      <c r="V211" s="16">
        <v>2</v>
      </c>
    </row>
    <row r="212" spans="1:22" x14ac:dyDescent="0.35">
      <c r="A212" s="3">
        <v>211</v>
      </c>
      <c r="B212" s="4">
        <v>38322</v>
      </c>
      <c r="C212" s="4"/>
      <c r="D212" s="48" t="s">
        <v>53</v>
      </c>
      <c r="E212" s="48" t="s">
        <v>55</v>
      </c>
      <c r="F212" s="48" t="s">
        <v>63</v>
      </c>
      <c r="G212" s="48" t="s">
        <v>63</v>
      </c>
      <c r="H212" s="48" t="s">
        <v>63</v>
      </c>
      <c r="I212" s="48">
        <v>6842</v>
      </c>
      <c r="J212" s="12">
        <f t="shared" si="6"/>
        <v>82104</v>
      </c>
      <c r="K212" s="12">
        <f>J212*1.05</f>
        <v>86209.2</v>
      </c>
      <c r="L212" s="12">
        <f t="shared" si="7"/>
        <v>97416.395999999993</v>
      </c>
      <c r="M212" s="48">
        <v>6</v>
      </c>
      <c r="N212" s="17">
        <v>8</v>
      </c>
      <c r="O212" s="17">
        <v>8</v>
      </c>
      <c r="P212" s="17">
        <v>8</v>
      </c>
      <c r="Q212" s="48" t="s">
        <v>67</v>
      </c>
      <c r="R212" s="48" t="s">
        <v>69</v>
      </c>
      <c r="S212" s="48" t="s">
        <v>73</v>
      </c>
      <c r="T212" s="16">
        <v>4</v>
      </c>
      <c r="U212" s="16">
        <v>1</v>
      </c>
      <c r="V212" s="16">
        <v>3</v>
      </c>
    </row>
    <row r="213" spans="1:22" x14ac:dyDescent="0.35">
      <c r="A213" s="3">
        <v>212</v>
      </c>
      <c r="B213" s="4">
        <v>38353</v>
      </c>
      <c r="C213" s="4">
        <v>44562</v>
      </c>
      <c r="D213" s="48" t="s">
        <v>53</v>
      </c>
      <c r="E213" s="48" t="s">
        <v>56</v>
      </c>
      <c r="F213" s="48" t="s">
        <v>63</v>
      </c>
      <c r="G213" s="48" t="s">
        <v>63</v>
      </c>
      <c r="H213" s="48" t="s">
        <v>63</v>
      </c>
      <c r="I213" s="48">
        <v>5470</v>
      </c>
      <c r="J213" s="12">
        <f t="shared" si="6"/>
        <v>65640</v>
      </c>
      <c r="K213" s="12">
        <f>J213*1.05</f>
        <v>68922</v>
      </c>
      <c r="L213" s="12">
        <f t="shared" si="7"/>
        <v>77881.859999999986</v>
      </c>
      <c r="M213" s="48">
        <v>0</v>
      </c>
      <c r="N213" s="17">
        <v>7</v>
      </c>
      <c r="O213" s="17">
        <v>7</v>
      </c>
      <c r="P213" s="17">
        <v>7</v>
      </c>
      <c r="Q213" s="48" t="s">
        <v>67</v>
      </c>
      <c r="R213" s="48" t="s">
        <v>69</v>
      </c>
      <c r="S213" s="48" t="s">
        <v>74</v>
      </c>
      <c r="T213" s="16">
        <v>4</v>
      </c>
      <c r="U213" s="16">
        <v>2</v>
      </c>
      <c r="V213" s="16">
        <v>4</v>
      </c>
    </row>
    <row r="214" spans="1:22" x14ac:dyDescent="0.35">
      <c r="A214" s="3">
        <v>213</v>
      </c>
      <c r="B214" s="4">
        <v>38353</v>
      </c>
      <c r="C214" s="4"/>
      <c r="D214" s="48" t="s">
        <v>52</v>
      </c>
      <c r="E214" s="48" t="s">
        <v>54</v>
      </c>
      <c r="F214" s="48" t="s">
        <v>63</v>
      </c>
      <c r="G214" s="48" t="s">
        <v>63</v>
      </c>
      <c r="H214" s="48" t="s">
        <v>63</v>
      </c>
      <c r="I214" s="48">
        <v>2587</v>
      </c>
      <c r="J214" s="12">
        <f t="shared" si="6"/>
        <v>31044</v>
      </c>
      <c r="K214" s="12">
        <f>J214*1.05</f>
        <v>32596.2</v>
      </c>
      <c r="L214" s="12">
        <f t="shared" si="7"/>
        <v>36833.705999999998</v>
      </c>
      <c r="M214" s="48">
        <v>4</v>
      </c>
      <c r="N214" s="17">
        <v>7</v>
      </c>
      <c r="O214" s="17">
        <v>7</v>
      </c>
      <c r="P214" s="17">
        <v>7</v>
      </c>
      <c r="Q214" s="48" t="s">
        <v>2</v>
      </c>
      <c r="R214" s="48" t="s">
        <v>69</v>
      </c>
      <c r="S214" s="48" t="s">
        <v>74</v>
      </c>
      <c r="T214" s="16">
        <v>4</v>
      </c>
      <c r="U214" s="16">
        <v>1</v>
      </c>
      <c r="V214" s="16">
        <v>2</v>
      </c>
    </row>
    <row r="215" spans="1:22" x14ac:dyDescent="0.35">
      <c r="A215" s="3">
        <v>214</v>
      </c>
      <c r="B215" s="4">
        <v>39142</v>
      </c>
      <c r="C215" s="4"/>
      <c r="D215" s="48" t="s">
        <v>53</v>
      </c>
      <c r="E215" s="48" t="s">
        <v>56</v>
      </c>
      <c r="F215" s="48" t="s">
        <v>63</v>
      </c>
      <c r="G215" s="48" t="s">
        <v>63</v>
      </c>
      <c r="H215" s="48" t="s">
        <v>63</v>
      </c>
      <c r="I215" s="48">
        <v>3537</v>
      </c>
      <c r="J215" s="12">
        <f t="shared" si="6"/>
        <v>42444</v>
      </c>
      <c r="K215" s="12">
        <f>J215*1.05</f>
        <v>44566.200000000004</v>
      </c>
      <c r="L215" s="12">
        <f t="shared" si="7"/>
        <v>50359.805999999997</v>
      </c>
      <c r="M215" s="48">
        <v>5</v>
      </c>
      <c r="N215" s="17">
        <v>7</v>
      </c>
      <c r="O215" s="17">
        <v>7</v>
      </c>
      <c r="P215" s="17">
        <v>7</v>
      </c>
      <c r="Q215" s="48" t="s">
        <v>67</v>
      </c>
      <c r="R215" s="48" t="s">
        <v>69</v>
      </c>
      <c r="S215" s="48" t="s">
        <v>75</v>
      </c>
      <c r="T215" s="16">
        <v>1</v>
      </c>
      <c r="U215" s="16">
        <v>2</v>
      </c>
      <c r="V215" s="16">
        <v>1</v>
      </c>
    </row>
    <row r="216" spans="1:22" x14ac:dyDescent="0.35">
      <c r="A216" s="3">
        <v>215</v>
      </c>
      <c r="B216" s="4">
        <v>39142</v>
      </c>
      <c r="C216" s="4"/>
      <c r="D216" s="48" t="s">
        <v>52</v>
      </c>
      <c r="E216" s="48" t="s">
        <v>55</v>
      </c>
      <c r="F216" s="48" t="s">
        <v>63</v>
      </c>
      <c r="G216" s="48" t="s">
        <v>63</v>
      </c>
      <c r="H216" s="48" t="s">
        <v>63</v>
      </c>
      <c r="I216" s="48">
        <v>10883</v>
      </c>
      <c r="J216" s="12">
        <f t="shared" si="6"/>
        <v>130596</v>
      </c>
      <c r="K216" s="12">
        <f>J216*1.05</f>
        <v>137125.80000000002</v>
      </c>
      <c r="L216" s="12">
        <f t="shared" si="7"/>
        <v>154952.15400000001</v>
      </c>
      <c r="M216" s="48">
        <v>3</v>
      </c>
      <c r="N216" s="17">
        <v>6</v>
      </c>
      <c r="O216" s="17">
        <v>6</v>
      </c>
      <c r="P216" s="17">
        <v>6</v>
      </c>
      <c r="Q216" s="48" t="s">
        <v>67</v>
      </c>
      <c r="R216" s="48" t="s">
        <v>69</v>
      </c>
      <c r="S216" s="48" t="s">
        <v>74</v>
      </c>
      <c r="T216" s="16">
        <v>3</v>
      </c>
      <c r="U216" s="16">
        <v>4</v>
      </c>
      <c r="V216" s="16">
        <v>2</v>
      </c>
    </row>
    <row r="217" spans="1:22" x14ac:dyDescent="0.35">
      <c r="A217" s="3">
        <v>216</v>
      </c>
      <c r="B217" s="4">
        <v>39539</v>
      </c>
      <c r="C217" s="4"/>
      <c r="D217" s="48" t="s">
        <v>52</v>
      </c>
      <c r="E217" s="48" t="s">
        <v>54</v>
      </c>
      <c r="F217" s="48" t="s">
        <v>63</v>
      </c>
      <c r="G217" s="48" t="s">
        <v>63</v>
      </c>
      <c r="H217" s="48" t="s">
        <v>63</v>
      </c>
      <c r="I217" s="48">
        <v>3907</v>
      </c>
      <c r="J217" s="12">
        <f t="shared" si="6"/>
        <v>46884</v>
      </c>
      <c r="K217" s="12">
        <f>J217*1.05</f>
        <v>49228.200000000004</v>
      </c>
      <c r="L217" s="12">
        <f t="shared" si="7"/>
        <v>55627.866000000002</v>
      </c>
      <c r="M217" s="48">
        <v>1</v>
      </c>
      <c r="N217" s="17">
        <v>6</v>
      </c>
      <c r="O217" s="17">
        <v>6</v>
      </c>
      <c r="P217" s="17">
        <v>6</v>
      </c>
      <c r="Q217" s="48" t="s">
        <v>67</v>
      </c>
      <c r="R217" s="48" t="s">
        <v>69</v>
      </c>
      <c r="S217" s="48" t="s">
        <v>74</v>
      </c>
      <c r="T217" s="16">
        <v>2</v>
      </c>
      <c r="U217" s="16">
        <v>1</v>
      </c>
      <c r="V217" s="16">
        <v>2</v>
      </c>
    </row>
    <row r="218" spans="1:22" x14ac:dyDescent="0.35">
      <c r="A218" s="3">
        <v>217</v>
      </c>
      <c r="B218" s="4">
        <v>40725</v>
      </c>
      <c r="C218" s="4"/>
      <c r="D218" s="48" t="s">
        <v>52</v>
      </c>
      <c r="E218" s="48" t="s">
        <v>56</v>
      </c>
      <c r="F218" s="48" t="s">
        <v>63</v>
      </c>
      <c r="G218" s="48" t="s">
        <v>63</v>
      </c>
      <c r="H218" s="48" t="s">
        <v>63</v>
      </c>
      <c r="I218" s="48">
        <v>2109</v>
      </c>
      <c r="J218" s="12">
        <f t="shared" si="6"/>
        <v>25308</v>
      </c>
      <c r="K218" s="12">
        <f>J218*1.05</f>
        <v>26573.4</v>
      </c>
      <c r="L218" s="12">
        <f t="shared" si="7"/>
        <v>30027.941999999999</v>
      </c>
      <c r="M218" s="48">
        <v>1</v>
      </c>
      <c r="N218" s="17">
        <v>6</v>
      </c>
      <c r="O218" s="17">
        <v>6</v>
      </c>
      <c r="P218" s="17">
        <v>6</v>
      </c>
      <c r="Q218" s="48" t="s">
        <v>67</v>
      </c>
      <c r="R218" s="48" t="s">
        <v>69</v>
      </c>
      <c r="S218" s="48" t="s">
        <v>75</v>
      </c>
      <c r="T218" s="16">
        <v>4</v>
      </c>
      <c r="U218" s="16">
        <v>1</v>
      </c>
      <c r="V218" s="16">
        <v>2</v>
      </c>
    </row>
    <row r="219" spans="1:22" x14ac:dyDescent="0.35">
      <c r="A219" s="3">
        <v>218</v>
      </c>
      <c r="B219" s="4">
        <v>41122</v>
      </c>
      <c r="C219" s="4">
        <v>44136</v>
      </c>
      <c r="D219" s="48" t="s">
        <v>53</v>
      </c>
      <c r="E219" s="48" t="s">
        <v>54</v>
      </c>
      <c r="F219" s="48" t="s">
        <v>63</v>
      </c>
      <c r="G219" s="48" t="s">
        <v>63</v>
      </c>
      <c r="H219" s="48" t="s">
        <v>63</v>
      </c>
      <c r="I219" s="48">
        <v>2766</v>
      </c>
      <c r="J219" s="12">
        <f t="shared" si="6"/>
        <v>33192</v>
      </c>
      <c r="K219" s="12">
        <f>J219*1.05</f>
        <v>34851.599999999999</v>
      </c>
      <c r="L219" s="12">
        <f t="shared" si="7"/>
        <v>39382.307999999997</v>
      </c>
      <c r="M219" s="48">
        <v>8</v>
      </c>
      <c r="N219" s="17">
        <v>6</v>
      </c>
      <c r="O219" s="17">
        <v>6</v>
      </c>
      <c r="P219" s="17">
        <v>6</v>
      </c>
      <c r="Q219" s="48" t="s">
        <v>67</v>
      </c>
      <c r="R219" s="48" t="s">
        <v>69</v>
      </c>
      <c r="S219" s="48" t="s">
        <v>74</v>
      </c>
      <c r="T219" s="16">
        <v>2</v>
      </c>
      <c r="U219" s="16">
        <v>2</v>
      </c>
      <c r="V219" s="16">
        <v>6</v>
      </c>
    </row>
    <row r="220" spans="1:22" x14ac:dyDescent="0.35">
      <c r="A220" s="3">
        <v>219</v>
      </c>
      <c r="B220" s="4">
        <v>41122</v>
      </c>
      <c r="C220" s="4"/>
      <c r="D220" s="48" t="s">
        <v>52</v>
      </c>
      <c r="E220" s="48" t="s">
        <v>56</v>
      </c>
      <c r="F220" s="48" t="s">
        <v>63</v>
      </c>
      <c r="G220" s="48" t="s">
        <v>63</v>
      </c>
      <c r="H220" s="48" t="s">
        <v>63</v>
      </c>
      <c r="I220" s="48">
        <v>3055</v>
      </c>
      <c r="J220" s="12">
        <f t="shared" si="6"/>
        <v>36660</v>
      </c>
      <c r="K220" s="12">
        <f>J220*1.05</f>
        <v>38493</v>
      </c>
      <c r="L220" s="12">
        <f t="shared" si="7"/>
        <v>43497.09</v>
      </c>
      <c r="M220" s="48">
        <v>5</v>
      </c>
      <c r="N220" s="17">
        <v>6</v>
      </c>
      <c r="O220" s="17">
        <v>6</v>
      </c>
      <c r="P220" s="17">
        <v>6</v>
      </c>
      <c r="Q220" s="48" t="s">
        <v>67</v>
      </c>
      <c r="R220" s="48" t="s">
        <v>71</v>
      </c>
      <c r="S220" s="48" t="s">
        <v>75</v>
      </c>
      <c r="T220" s="16">
        <v>4</v>
      </c>
      <c r="U220" s="16">
        <v>2</v>
      </c>
      <c r="V220" s="16">
        <v>2</v>
      </c>
    </row>
    <row r="221" spans="1:22" x14ac:dyDescent="0.35">
      <c r="A221" s="3">
        <v>220</v>
      </c>
      <c r="B221" s="4">
        <v>41122</v>
      </c>
      <c r="C221" s="4">
        <v>44228</v>
      </c>
      <c r="D221" s="48" t="s">
        <v>52</v>
      </c>
      <c r="E221" s="48" t="s">
        <v>54</v>
      </c>
      <c r="F221" s="48" t="s">
        <v>63</v>
      </c>
      <c r="G221" s="48" t="s">
        <v>63</v>
      </c>
      <c r="H221" s="48" t="s">
        <v>63</v>
      </c>
      <c r="I221" s="48">
        <v>2289</v>
      </c>
      <c r="J221" s="12">
        <f t="shared" si="6"/>
        <v>27468</v>
      </c>
      <c r="K221" s="12">
        <f>J221*1.05</f>
        <v>28841.4</v>
      </c>
      <c r="L221" s="12">
        <f t="shared" si="7"/>
        <v>32590.781999999999</v>
      </c>
      <c r="M221" s="48">
        <v>1</v>
      </c>
      <c r="N221" s="17">
        <v>7</v>
      </c>
      <c r="O221" s="17">
        <v>7</v>
      </c>
      <c r="P221" s="17">
        <v>7</v>
      </c>
      <c r="Q221" s="48" t="s">
        <v>67</v>
      </c>
      <c r="R221" s="48" t="s">
        <v>69</v>
      </c>
      <c r="S221" s="48" t="s">
        <v>73</v>
      </c>
      <c r="T221" s="16">
        <v>3</v>
      </c>
      <c r="U221" s="16">
        <v>1</v>
      </c>
      <c r="V221" s="16">
        <v>2</v>
      </c>
    </row>
    <row r="222" spans="1:22" x14ac:dyDescent="0.35">
      <c r="A222" s="3">
        <v>221</v>
      </c>
      <c r="B222" s="4">
        <v>41913</v>
      </c>
      <c r="C222" s="4"/>
      <c r="D222" s="48" t="s">
        <v>53</v>
      </c>
      <c r="E222" s="48" t="s">
        <v>60</v>
      </c>
      <c r="F222" s="48" t="s">
        <v>63</v>
      </c>
      <c r="G222" s="48" t="s">
        <v>63</v>
      </c>
      <c r="H222" s="48" t="s">
        <v>63</v>
      </c>
      <c r="I222" s="48">
        <v>19328</v>
      </c>
      <c r="J222" s="12">
        <f t="shared" si="6"/>
        <v>231936</v>
      </c>
      <c r="K222" s="12">
        <f>J222*1.05</f>
        <v>243532.80000000002</v>
      </c>
      <c r="L222" s="12">
        <f t="shared" si="7"/>
        <v>275192.06400000001</v>
      </c>
      <c r="M222" s="48">
        <v>7</v>
      </c>
      <c r="N222" s="17">
        <v>6</v>
      </c>
      <c r="O222" s="17">
        <v>6</v>
      </c>
      <c r="P222" s="17">
        <v>6</v>
      </c>
      <c r="Q222" s="48" t="s">
        <v>2</v>
      </c>
      <c r="R222" s="48" t="s">
        <v>69</v>
      </c>
      <c r="S222" s="48" t="s">
        <v>74</v>
      </c>
      <c r="T222" s="16">
        <v>3</v>
      </c>
      <c r="U222" s="16">
        <v>4</v>
      </c>
      <c r="V222" s="16">
        <v>3</v>
      </c>
    </row>
    <row r="223" spans="1:22" x14ac:dyDescent="0.35">
      <c r="A223" s="3">
        <v>222</v>
      </c>
      <c r="B223" s="4">
        <v>41913</v>
      </c>
      <c r="C223" s="4"/>
      <c r="D223" s="48" t="s">
        <v>52</v>
      </c>
      <c r="E223" s="48" t="s">
        <v>56</v>
      </c>
      <c r="F223" s="48" t="s">
        <v>63</v>
      </c>
      <c r="G223" s="48" t="s">
        <v>63</v>
      </c>
      <c r="H223" s="48" t="s">
        <v>63</v>
      </c>
      <c r="I223" s="48">
        <v>2342</v>
      </c>
      <c r="J223" s="12">
        <f t="shared" si="6"/>
        <v>28104</v>
      </c>
      <c r="K223" s="12">
        <f>J223*1.05</f>
        <v>29509.200000000001</v>
      </c>
      <c r="L223" s="12">
        <f t="shared" si="7"/>
        <v>33345.396000000001</v>
      </c>
      <c r="M223" s="48">
        <v>1</v>
      </c>
      <c r="N223" s="17">
        <v>7</v>
      </c>
      <c r="O223" s="17">
        <v>7</v>
      </c>
      <c r="P223" s="17">
        <v>7</v>
      </c>
      <c r="Q223" s="48" t="s">
        <v>2</v>
      </c>
      <c r="R223" s="48" t="s">
        <v>70</v>
      </c>
      <c r="S223" s="48" t="s">
        <v>74</v>
      </c>
      <c r="T223" s="16">
        <v>3</v>
      </c>
      <c r="U223" s="16">
        <v>2</v>
      </c>
      <c r="V223" s="16">
        <v>2</v>
      </c>
    </row>
    <row r="224" spans="1:22" x14ac:dyDescent="0.35">
      <c r="A224" s="3">
        <v>223</v>
      </c>
      <c r="B224" s="4">
        <v>42736</v>
      </c>
      <c r="C224" s="4"/>
      <c r="D224" s="48" t="s">
        <v>53</v>
      </c>
      <c r="E224" s="48" t="s">
        <v>55</v>
      </c>
      <c r="F224" s="48" t="s">
        <v>63</v>
      </c>
      <c r="G224" s="48" t="s">
        <v>63</v>
      </c>
      <c r="H224" s="48" t="s">
        <v>63</v>
      </c>
      <c r="I224" s="48">
        <v>6513</v>
      </c>
      <c r="J224" s="12">
        <f t="shared" si="6"/>
        <v>78156</v>
      </c>
      <c r="K224" s="12">
        <f>J224*1.05</f>
        <v>82063.8</v>
      </c>
      <c r="L224" s="12">
        <f t="shared" si="7"/>
        <v>92732.093999999997</v>
      </c>
      <c r="M224" s="48">
        <v>4</v>
      </c>
      <c r="N224" s="17">
        <v>7</v>
      </c>
      <c r="O224" s="17">
        <v>7</v>
      </c>
      <c r="P224" s="17">
        <v>7</v>
      </c>
      <c r="Q224" s="48" t="s">
        <v>67</v>
      </c>
      <c r="R224" s="48" t="s">
        <v>69</v>
      </c>
      <c r="S224" s="48" t="s">
        <v>73</v>
      </c>
      <c r="T224" s="16">
        <v>3</v>
      </c>
      <c r="U224" s="16">
        <v>4</v>
      </c>
      <c r="V224" s="16">
        <v>3</v>
      </c>
    </row>
    <row r="225" spans="1:22" x14ac:dyDescent="0.35">
      <c r="A225" s="3">
        <v>224</v>
      </c>
      <c r="B225" s="4">
        <v>35096</v>
      </c>
      <c r="C225" s="4"/>
      <c r="D225" s="48" t="s">
        <v>53</v>
      </c>
      <c r="E225" s="48" t="s">
        <v>58</v>
      </c>
      <c r="F225" s="48" t="s">
        <v>63</v>
      </c>
      <c r="G225" s="48" t="s">
        <v>63</v>
      </c>
      <c r="H225" s="48" t="s">
        <v>63</v>
      </c>
      <c r="I225" s="48">
        <v>10333</v>
      </c>
      <c r="J225" s="12">
        <f t="shared" si="6"/>
        <v>123996</v>
      </c>
      <c r="K225" s="12">
        <f>J225*1.05</f>
        <v>130195.8</v>
      </c>
      <c r="L225" s="12">
        <f t="shared" si="7"/>
        <v>147121.25399999999</v>
      </c>
      <c r="M225" s="48">
        <v>8</v>
      </c>
      <c r="N225" s="17">
        <v>6</v>
      </c>
      <c r="O225" s="17">
        <v>6</v>
      </c>
      <c r="P225" s="17">
        <v>6</v>
      </c>
      <c r="Q225" s="48" t="s">
        <v>2</v>
      </c>
      <c r="R225" s="48" t="s">
        <v>69</v>
      </c>
      <c r="S225" s="48" t="s">
        <v>73</v>
      </c>
      <c r="T225" s="16">
        <v>3</v>
      </c>
      <c r="U225" s="16">
        <v>2</v>
      </c>
      <c r="V225" s="16">
        <v>4</v>
      </c>
    </row>
    <row r="226" spans="1:22" x14ac:dyDescent="0.35">
      <c r="A226" s="3">
        <v>225</v>
      </c>
      <c r="B226" s="4">
        <v>38749</v>
      </c>
      <c r="C226" s="4">
        <v>44197</v>
      </c>
      <c r="D226" s="48" t="s">
        <v>53</v>
      </c>
      <c r="E226" s="48" t="s">
        <v>55</v>
      </c>
      <c r="F226" s="48" t="s">
        <v>63</v>
      </c>
      <c r="G226" s="48" t="s">
        <v>63</v>
      </c>
      <c r="H226" s="48" t="s">
        <v>63</v>
      </c>
      <c r="I226" s="48">
        <v>4448</v>
      </c>
      <c r="J226" s="12">
        <f t="shared" si="6"/>
        <v>53376</v>
      </c>
      <c r="K226" s="12">
        <f>J226*1.05</f>
        <v>56044.800000000003</v>
      </c>
      <c r="L226" s="12">
        <f t="shared" si="7"/>
        <v>63330.623999999996</v>
      </c>
      <c r="M226" s="48">
        <v>2</v>
      </c>
      <c r="N226" s="17">
        <v>7</v>
      </c>
      <c r="O226" s="17">
        <v>7</v>
      </c>
      <c r="P226" s="17">
        <v>7</v>
      </c>
      <c r="Q226" s="48" t="s">
        <v>67</v>
      </c>
      <c r="R226" s="48" t="s">
        <v>69</v>
      </c>
      <c r="S226" s="48" t="s">
        <v>73</v>
      </c>
      <c r="T226" s="16">
        <v>2</v>
      </c>
      <c r="U226" s="16">
        <v>1</v>
      </c>
      <c r="V226" s="16">
        <v>3</v>
      </c>
    </row>
    <row r="227" spans="1:22" x14ac:dyDescent="0.35">
      <c r="A227" s="3">
        <v>226</v>
      </c>
      <c r="B227" s="4">
        <v>39934</v>
      </c>
      <c r="C227" s="4"/>
      <c r="D227" s="48" t="s">
        <v>53</v>
      </c>
      <c r="E227" s="48" t="s">
        <v>58</v>
      </c>
      <c r="F227" s="48" t="s">
        <v>63</v>
      </c>
      <c r="G227" s="48" t="s">
        <v>63</v>
      </c>
      <c r="H227" s="48" t="s">
        <v>63</v>
      </c>
      <c r="I227" s="48">
        <v>8578</v>
      </c>
      <c r="J227" s="12">
        <f t="shared" si="6"/>
        <v>102936</v>
      </c>
      <c r="K227" s="12">
        <f>J227*1.05</f>
        <v>108082.8</v>
      </c>
      <c r="L227" s="12">
        <f t="shared" si="7"/>
        <v>122133.564</v>
      </c>
      <c r="M227" s="48">
        <v>3</v>
      </c>
      <c r="N227" s="17">
        <v>6</v>
      </c>
      <c r="O227" s="17">
        <v>8</v>
      </c>
      <c r="P227" s="17">
        <v>6</v>
      </c>
      <c r="Q227" s="48" t="s">
        <v>67</v>
      </c>
      <c r="R227" s="48" t="s">
        <v>69</v>
      </c>
      <c r="S227" s="48" t="s">
        <v>73</v>
      </c>
      <c r="T227" s="16">
        <v>4</v>
      </c>
      <c r="U227" s="16">
        <v>4</v>
      </c>
      <c r="V227" s="16">
        <v>4</v>
      </c>
    </row>
    <row r="228" spans="1:22" x14ac:dyDescent="0.35">
      <c r="A228" s="3">
        <v>227</v>
      </c>
      <c r="B228" s="4">
        <v>41395</v>
      </c>
      <c r="C228" s="4">
        <v>42736</v>
      </c>
      <c r="D228" s="48" t="s">
        <v>53</v>
      </c>
      <c r="E228" s="48" t="s">
        <v>55</v>
      </c>
      <c r="F228" s="48" t="s">
        <v>63</v>
      </c>
      <c r="G228" s="48" t="s">
        <v>63</v>
      </c>
      <c r="H228" s="48" t="s">
        <v>63</v>
      </c>
      <c r="I228" s="48">
        <v>6384</v>
      </c>
      <c r="J228" s="12">
        <f t="shared" si="6"/>
        <v>76608</v>
      </c>
      <c r="K228" s="12">
        <f>J228*1.05</f>
        <v>80438.400000000009</v>
      </c>
      <c r="L228" s="12">
        <f t="shared" si="7"/>
        <v>90895.392000000007</v>
      </c>
      <c r="M228" s="48">
        <v>8</v>
      </c>
      <c r="N228" s="17">
        <v>6</v>
      </c>
      <c r="O228" s="17">
        <v>9</v>
      </c>
      <c r="P228" s="17">
        <v>6</v>
      </c>
      <c r="Q228" s="48" t="s">
        <v>67</v>
      </c>
      <c r="R228" s="48" t="s">
        <v>69</v>
      </c>
      <c r="S228" s="48" t="s">
        <v>73</v>
      </c>
      <c r="T228" s="16">
        <v>4</v>
      </c>
      <c r="U228" s="16">
        <v>3</v>
      </c>
      <c r="V228" s="16">
        <v>3</v>
      </c>
    </row>
    <row r="229" spans="1:22" x14ac:dyDescent="0.35">
      <c r="A229" s="3">
        <v>228</v>
      </c>
      <c r="B229" s="4">
        <v>37073</v>
      </c>
      <c r="C229" s="4"/>
      <c r="D229" s="48" t="s">
        <v>52</v>
      </c>
      <c r="E229" s="48" t="s">
        <v>56</v>
      </c>
      <c r="F229" s="48" t="s">
        <v>63</v>
      </c>
      <c r="G229" s="48" t="s">
        <v>63</v>
      </c>
      <c r="H229" s="48" t="s">
        <v>63</v>
      </c>
      <c r="I229" s="48">
        <v>3902</v>
      </c>
      <c r="J229" s="12">
        <f t="shared" si="6"/>
        <v>46824</v>
      </c>
      <c r="K229" s="12">
        <f>J229*1.05</f>
        <v>49165.200000000004</v>
      </c>
      <c r="L229" s="12">
        <f t="shared" si="7"/>
        <v>55556.675999999999</v>
      </c>
      <c r="M229" s="48">
        <v>8</v>
      </c>
      <c r="N229" s="17">
        <v>6</v>
      </c>
      <c r="O229" s="17">
        <v>10</v>
      </c>
      <c r="P229" s="17">
        <v>6</v>
      </c>
      <c r="Q229" s="48" t="s">
        <v>67</v>
      </c>
      <c r="R229" s="48" t="s">
        <v>69</v>
      </c>
      <c r="S229" s="48" t="s">
        <v>76</v>
      </c>
      <c r="T229" s="16">
        <v>4</v>
      </c>
      <c r="U229" s="16">
        <v>4</v>
      </c>
      <c r="V229" s="16">
        <v>2</v>
      </c>
    </row>
    <row r="230" spans="1:22" x14ac:dyDescent="0.35">
      <c r="A230" s="3">
        <v>229</v>
      </c>
      <c r="B230" s="4">
        <v>37469</v>
      </c>
      <c r="C230" s="4">
        <v>43891</v>
      </c>
      <c r="D230" s="48" t="s">
        <v>52</v>
      </c>
      <c r="E230" s="48" t="s">
        <v>54</v>
      </c>
      <c r="F230" s="48" t="s">
        <v>63</v>
      </c>
      <c r="G230" s="48" t="s">
        <v>63</v>
      </c>
      <c r="H230" s="48" t="s">
        <v>63</v>
      </c>
      <c r="I230" s="48">
        <v>4197</v>
      </c>
      <c r="J230" s="12">
        <f t="shared" si="6"/>
        <v>50364</v>
      </c>
      <c r="K230" s="12">
        <f>J230*1.05</f>
        <v>52882.200000000004</v>
      </c>
      <c r="L230" s="12">
        <f t="shared" si="7"/>
        <v>59756.885999999999</v>
      </c>
      <c r="M230" s="48">
        <v>1</v>
      </c>
      <c r="N230" s="17">
        <v>6</v>
      </c>
      <c r="O230" s="48">
        <v>1</v>
      </c>
      <c r="P230" s="17">
        <v>6</v>
      </c>
      <c r="Q230" s="48" t="s">
        <v>67</v>
      </c>
      <c r="R230" s="48" t="s">
        <v>69</v>
      </c>
      <c r="S230" s="48" t="s">
        <v>73</v>
      </c>
      <c r="T230" s="16">
        <v>2</v>
      </c>
      <c r="U230" s="16">
        <v>3</v>
      </c>
      <c r="V230" s="16">
        <v>2</v>
      </c>
    </row>
    <row r="231" spans="1:22" x14ac:dyDescent="0.35">
      <c r="A231" s="3">
        <v>230</v>
      </c>
      <c r="B231" s="4">
        <v>37865</v>
      </c>
      <c r="C231" s="4"/>
      <c r="D231" s="48" t="s">
        <v>53</v>
      </c>
      <c r="E231" s="48" t="s">
        <v>9</v>
      </c>
      <c r="F231" s="48" t="s">
        <v>63</v>
      </c>
      <c r="G231" s="48" t="s">
        <v>63</v>
      </c>
      <c r="H231" s="48" t="s">
        <v>63</v>
      </c>
      <c r="I231" s="48">
        <v>17174</v>
      </c>
      <c r="J231" s="12">
        <f t="shared" si="6"/>
        <v>206088</v>
      </c>
      <c r="K231" s="12">
        <f>J231*1.05</f>
        <v>216392.40000000002</v>
      </c>
      <c r="L231" s="12">
        <f t="shared" si="7"/>
        <v>244523.41200000001</v>
      </c>
      <c r="M231" s="48">
        <v>3</v>
      </c>
      <c r="N231" s="17">
        <v>6</v>
      </c>
      <c r="O231" s="48">
        <v>3</v>
      </c>
      <c r="P231" s="17">
        <v>6</v>
      </c>
      <c r="Q231" s="48" t="s">
        <v>67</v>
      </c>
      <c r="R231" s="48" t="s">
        <v>70</v>
      </c>
      <c r="S231" s="48" t="s">
        <v>74</v>
      </c>
      <c r="T231" s="16">
        <v>4</v>
      </c>
      <c r="U231" s="16">
        <v>4</v>
      </c>
      <c r="V231" s="16">
        <v>3</v>
      </c>
    </row>
    <row r="232" spans="1:22" x14ac:dyDescent="0.35">
      <c r="A232" s="3">
        <v>231</v>
      </c>
      <c r="B232" s="4">
        <v>38657</v>
      </c>
      <c r="C232" s="4"/>
      <c r="D232" s="48" t="s">
        <v>52</v>
      </c>
      <c r="E232" s="48" t="s">
        <v>54</v>
      </c>
      <c r="F232" s="48" t="s">
        <v>63</v>
      </c>
      <c r="G232" s="48" t="s">
        <v>63</v>
      </c>
      <c r="H232" s="48" t="s">
        <v>63</v>
      </c>
      <c r="I232" s="48">
        <v>3978</v>
      </c>
      <c r="J232" s="12">
        <f t="shared" si="6"/>
        <v>47736</v>
      </c>
      <c r="K232" s="12">
        <f>J232*1.05</f>
        <v>50122.8</v>
      </c>
      <c r="L232" s="12">
        <f t="shared" si="7"/>
        <v>56638.763999999996</v>
      </c>
      <c r="M232" s="48">
        <v>8</v>
      </c>
      <c r="N232" s="17">
        <v>7</v>
      </c>
      <c r="O232" s="48">
        <v>8</v>
      </c>
      <c r="P232" s="17">
        <v>7</v>
      </c>
      <c r="Q232" s="48" t="s">
        <v>67</v>
      </c>
      <c r="R232" s="48" t="s">
        <v>69</v>
      </c>
      <c r="S232" s="48" t="s">
        <v>74</v>
      </c>
      <c r="T232" s="16">
        <v>1</v>
      </c>
      <c r="U232" s="16">
        <v>3</v>
      </c>
      <c r="V232" s="16">
        <v>0</v>
      </c>
    </row>
    <row r="233" spans="1:22" x14ac:dyDescent="0.35">
      <c r="A233" s="3">
        <v>232</v>
      </c>
      <c r="B233" s="4">
        <v>39083</v>
      </c>
      <c r="C233" s="4">
        <v>44256</v>
      </c>
      <c r="D233" s="48" t="s">
        <v>53</v>
      </c>
      <c r="E233" s="48" t="s">
        <v>56</v>
      </c>
      <c r="F233" s="48" t="s">
        <v>63</v>
      </c>
      <c r="G233" s="48" t="s">
        <v>63</v>
      </c>
      <c r="H233" s="48" t="s">
        <v>63</v>
      </c>
      <c r="I233" s="48">
        <v>2133</v>
      </c>
      <c r="J233" s="12">
        <f t="shared" si="6"/>
        <v>25596</v>
      </c>
      <c r="K233" s="12">
        <f>J233*1.05</f>
        <v>26875.800000000003</v>
      </c>
      <c r="L233" s="12">
        <f t="shared" si="7"/>
        <v>30369.653999999999</v>
      </c>
      <c r="M233" s="48">
        <v>1</v>
      </c>
      <c r="N233" s="17">
        <v>6</v>
      </c>
      <c r="O233" s="48">
        <v>1</v>
      </c>
      <c r="P233" s="17">
        <v>6</v>
      </c>
      <c r="Q233" s="48" t="s">
        <v>2</v>
      </c>
      <c r="R233" s="48" t="s">
        <v>70</v>
      </c>
      <c r="S233" s="48" t="s">
        <v>74</v>
      </c>
      <c r="T233" s="16">
        <v>4</v>
      </c>
      <c r="U233" s="16">
        <v>2</v>
      </c>
      <c r="V233" s="16">
        <v>3</v>
      </c>
    </row>
    <row r="234" spans="1:22" x14ac:dyDescent="0.35">
      <c r="A234" s="3">
        <v>233</v>
      </c>
      <c r="B234" s="4">
        <v>39479</v>
      </c>
      <c r="C234" s="4"/>
      <c r="D234" s="48" t="s">
        <v>53</v>
      </c>
      <c r="E234" s="48" t="s">
        <v>56</v>
      </c>
      <c r="F234" s="48" t="s">
        <v>63</v>
      </c>
      <c r="G234" s="48" t="s">
        <v>63</v>
      </c>
      <c r="H234" s="48" t="s">
        <v>63</v>
      </c>
      <c r="I234" s="48">
        <v>4771</v>
      </c>
      <c r="J234" s="12">
        <f t="shared" si="6"/>
        <v>57252</v>
      </c>
      <c r="K234" s="12">
        <f>J234*1.05</f>
        <v>60114.600000000006</v>
      </c>
      <c r="L234" s="12">
        <f t="shared" si="7"/>
        <v>67929.498000000007</v>
      </c>
      <c r="M234" s="48">
        <v>2</v>
      </c>
      <c r="N234" s="17">
        <v>6</v>
      </c>
      <c r="O234" s="48">
        <v>2</v>
      </c>
      <c r="P234" s="17">
        <v>6</v>
      </c>
      <c r="Q234" s="48" t="s">
        <v>67</v>
      </c>
      <c r="R234" s="48" t="s">
        <v>69</v>
      </c>
      <c r="S234" s="48" t="s">
        <v>73</v>
      </c>
      <c r="T234" s="16">
        <v>2</v>
      </c>
      <c r="U234" s="16">
        <v>4</v>
      </c>
      <c r="V234" s="16">
        <v>0</v>
      </c>
    </row>
    <row r="235" spans="1:22" x14ac:dyDescent="0.35">
      <c r="A235" s="3">
        <v>234</v>
      </c>
      <c r="B235" s="4">
        <v>39873</v>
      </c>
      <c r="C235" s="4"/>
      <c r="D235" s="48" t="s">
        <v>52</v>
      </c>
      <c r="E235" s="48" t="s">
        <v>56</v>
      </c>
      <c r="F235" s="48" t="s">
        <v>63</v>
      </c>
      <c r="G235" s="48" t="s">
        <v>63</v>
      </c>
      <c r="H235" s="48" t="s">
        <v>63</v>
      </c>
      <c r="I235" s="48">
        <v>3065</v>
      </c>
      <c r="J235" s="12">
        <f t="shared" si="6"/>
        <v>36780</v>
      </c>
      <c r="K235" s="12">
        <f>J235*1.05</f>
        <v>38619</v>
      </c>
      <c r="L235" s="12">
        <f t="shared" si="7"/>
        <v>43639.469999999994</v>
      </c>
      <c r="M235" s="48">
        <v>1</v>
      </c>
      <c r="N235" s="17"/>
      <c r="O235" s="48">
        <v>1</v>
      </c>
      <c r="P235" s="17">
        <v>6</v>
      </c>
      <c r="Q235" s="48" t="s">
        <v>2</v>
      </c>
      <c r="R235" s="48" t="s">
        <v>71</v>
      </c>
      <c r="S235" s="48" t="s">
        <v>74</v>
      </c>
      <c r="T235" s="16">
        <v>3</v>
      </c>
      <c r="U235" s="16">
        <v>1</v>
      </c>
      <c r="V235" s="16">
        <v>3</v>
      </c>
    </row>
    <row r="236" spans="1:22" x14ac:dyDescent="0.35">
      <c r="A236" s="3">
        <v>235</v>
      </c>
      <c r="B236" s="4">
        <v>39873</v>
      </c>
      <c r="C236" s="4"/>
      <c r="D236" s="48" t="s">
        <v>53</v>
      </c>
      <c r="E236" s="48" t="s">
        <v>55</v>
      </c>
      <c r="F236" s="48" t="s">
        <v>64</v>
      </c>
      <c r="G236" s="48" t="s">
        <v>64</v>
      </c>
      <c r="H236" s="48" t="s">
        <v>64</v>
      </c>
      <c r="I236" s="48">
        <v>6667</v>
      </c>
      <c r="J236" s="12">
        <f t="shared" si="6"/>
        <v>80004</v>
      </c>
      <c r="K236" s="12">
        <f>J236*1.05</f>
        <v>84004.2</v>
      </c>
      <c r="L236" s="12">
        <f t="shared" si="7"/>
        <v>94924.745999999985</v>
      </c>
      <c r="M236" s="48">
        <v>5</v>
      </c>
      <c r="N236" s="17">
        <v>7</v>
      </c>
      <c r="O236" s="48">
        <v>5</v>
      </c>
      <c r="P236" s="17">
        <v>7</v>
      </c>
      <c r="Q236" s="48" t="s">
        <v>67</v>
      </c>
      <c r="R236" s="48" t="s">
        <v>71</v>
      </c>
      <c r="S236" s="48" t="s">
        <v>74</v>
      </c>
      <c r="T236" s="16">
        <v>3</v>
      </c>
      <c r="U236" s="16">
        <v>4</v>
      </c>
      <c r="V236" s="16">
        <v>6</v>
      </c>
    </row>
    <row r="237" spans="1:22" x14ac:dyDescent="0.35">
      <c r="A237" s="3">
        <v>236</v>
      </c>
      <c r="B237" s="4">
        <v>40269</v>
      </c>
      <c r="C237" s="4">
        <v>44228</v>
      </c>
      <c r="D237" s="48" t="s">
        <v>52</v>
      </c>
      <c r="E237" s="48" t="s">
        <v>54</v>
      </c>
      <c r="F237" s="48" t="s">
        <v>64</v>
      </c>
      <c r="G237" s="48" t="s">
        <v>64</v>
      </c>
      <c r="H237" s="48" t="s">
        <v>64</v>
      </c>
      <c r="I237" s="48">
        <v>2367</v>
      </c>
      <c r="J237" s="12">
        <f t="shared" si="6"/>
        <v>28404</v>
      </c>
      <c r="K237" s="12">
        <f>J237*1.05</f>
        <v>29824.2</v>
      </c>
      <c r="L237" s="12">
        <f t="shared" si="7"/>
        <v>33701.345999999998</v>
      </c>
      <c r="M237" s="48">
        <v>5</v>
      </c>
      <c r="N237" s="17">
        <v>7</v>
      </c>
      <c r="O237" s="48">
        <v>5</v>
      </c>
      <c r="P237" s="17">
        <v>7</v>
      </c>
      <c r="Q237" s="48" t="s">
        <v>67</v>
      </c>
      <c r="R237" s="48" t="s">
        <v>69</v>
      </c>
      <c r="S237" s="48" t="s">
        <v>75</v>
      </c>
      <c r="T237" s="16">
        <v>3</v>
      </c>
      <c r="U237" s="16">
        <v>4</v>
      </c>
      <c r="V237" s="16">
        <v>2</v>
      </c>
    </row>
    <row r="238" spans="1:22" x14ac:dyDescent="0.35">
      <c r="A238" s="3">
        <v>237</v>
      </c>
      <c r="B238" s="4">
        <v>40664</v>
      </c>
      <c r="C238" s="4"/>
      <c r="D238" s="48" t="s">
        <v>52</v>
      </c>
      <c r="E238" s="48" t="s">
        <v>55</v>
      </c>
      <c r="F238" s="48" t="s">
        <v>63</v>
      </c>
      <c r="G238" s="48" t="s">
        <v>63</v>
      </c>
      <c r="H238" s="48" t="s">
        <v>63</v>
      </c>
      <c r="I238" s="48">
        <v>5968</v>
      </c>
      <c r="J238" s="12">
        <f t="shared" si="6"/>
        <v>71616</v>
      </c>
      <c r="K238" s="12">
        <f>J238*1.05</f>
        <v>75196.800000000003</v>
      </c>
      <c r="L238" s="12">
        <f t="shared" si="7"/>
        <v>84972.383999999991</v>
      </c>
      <c r="M238" s="48">
        <v>1</v>
      </c>
      <c r="N238" s="17">
        <v>7</v>
      </c>
      <c r="O238" s="48">
        <v>1</v>
      </c>
      <c r="P238" s="17">
        <v>7</v>
      </c>
      <c r="Q238" s="48" t="s">
        <v>67</v>
      </c>
      <c r="R238" s="48" t="s">
        <v>70</v>
      </c>
      <c r="S238" s="48" t="s">
        <v>73</v>
      </c>
      <c r="T238" s="16">
        <v>4</v>
      </c>
      <c r="U238" s="16">
        <v>3</v>
      </c>
      <c r="V238" s="16">
        <v>2</v>
      </c>
    </row>
    <row r="239" spans="1:22" x14ac:dyDescent="0.35">
      <c r="A239" s="3">
        <v>238</v>
      </c>
      <c r="B239" s="4">
        <v>40664</v>
      </c>
      <c r="C239" s="4">
        <v>44197</v>
      </c>
      <c r="D239" s="48" t="s">
        <v>53</v>
      </c>
      <c r="E239" s="48" t="s">
        <v>54</v>
      </c>
      <c r="F239" s="48" t="s">
        <v>63</v>
      </c>
      <c r="G239" s="48" t="s">
        <v>63</v>
      </c>
      <c r="H239" s="48" t="s">
        <v>63</v>
      </c>
      <c r="I239" s="48">
        <v>1129</v>
      </c>
      <c r="J239" s="12">
        <f t="shared" si="6"/>
        <v>13548</v>
      </c>
      <c r="K239" s="12">
        <f>J239*1.05</f>
        <v>14225.400000000001</v>
      </c>
      <c r="L239" s="12">
        <f t="shared" si="7"/>
        <v>16074.701999999999</v>
      </c>
      <c r="M239" s="48">
        <v>1</v>
      </c>
      <c r="N239" s="17">
        <v>7</v>
      </c>
      <c r="O239" s="48">
        <v>1</v>
      </c>
      <c r="P239" s="17">
        <v>7</v>
      </c>
      <c r="Q239" s="48" t="s">
        <v>2</v>
      </c>
      <c r="R239" s="48" t="s">
        <v>69</v>
      </c>
      <c r="S239" s="48" t="s">
        <v>74</v>
      </c>
      <c r="T239" s="16">
        <v>4</v>
      </c>
      <c r="U239" s="16">
        <v>4</v>
      </c>
      <c r="V239" s="16">
        <v>4</v>
      </c>
    </row>
    <row r="240" spans="1:22" x14ac:dyDescent="0.35">
      <c r="A240" s="3">
        <v>239</v>
      </c>
      <c r="B240" s="4">
        <v>41456</v>
      </c>
      <c r="C240" s="4"/>
      <c r="D240" s="48" t="s">
        <v>52</v>
      </c>
      <c r="E240" s="48" t="s">
        <v>54</v>
      </c>
      <c r="F240" s="48" t="s">
        <v>63</v>
      </c>
      <c r="G240" s="48" t="s">
        <v>63</v>
      </c>
      <c r="H240" s="48" t="s">
        <v>63</v>
      </c>
      <c r="I240" s="48">
        <v>3977</v>
      </c>
      <c r="J240" s="12">
        <f t="shared" si="6"/>
        <v>47724</v>
      </c>
      <c r="K240" s="12">
        <f>J240*1.05</f>
        <v>50110.200000000004</v>
      </c>
      <c r="L240" s="12">
        <f t="shared" si="7"/>
        <v>56624.525999999998</v>
      </c>
      <c r="M240" s="48">
        <v>6</v>
      </c>
      <c r="N240" s="17">
        <v>8</v>
      </c>
      <c r="O240" s="48">
        <v>6</v>
      </c>
      <c r="P240" s="17">
        <v>8</v>
      </c>
      <c r="Q240" s="48" t="s">
        <v>2</v>
      </c>
      <c r="R240" s="48" t="s">
        <v>69</v>
      </c>
      <c r="S240" s="48" t="s">
        <v>76</v>
      </c>
      <c r="T240" s="16">
        <v>4</v>
      </c>
      <c r="U240" s="16">
        <v>3</v>
      </c>
      <c r="V240" s="16">
        <v>2</v>
      </c>
    </row>
    <row r="241" spans="1:22" x14ac:dyDescent="0.35">
      <c r="A241" s="3">
        <v>240</v>
      </c>
      <c r="B241" s="4">
        <v>41456</v>
      </c>
      <c r="C241" s="4">
        <v>43466</v>
      </c>
      <c r="D241" s="48" t="s">
        <v>53</v>
      </c>
      <c r="E241" s="48" t="s">
        <v>54</v>
      </c>
      <c r="F241" s="48" t="s">
        <v>63</v>
      </c>
      <c r="G241" s="48" t="s">
        <v>63</v>
      </c>
      <c r="H241" s="48" t="s">
        <v>63</v>
      </c>
      <c r="I241" s="48">
        <v>2008</v>
      </c>
      <c r="J241" s="12">
        <f t="shared" si="6"/>
        <v>24096</v>
      </c>
      <c r="K241" s="12">
        <f>J241*1.05</f>
        <v>25300.799999999999</v>
      </c>
      <c r="L241" s="12">
        <f t="shared" si="7"/>
        <v>28589.903999999995</v>
      </c>
      <c r="M241" s="48">
        <v>1</v>
      </c>
      <c r="N241" s="17">
        <v>8</v>
      </c>
      <c r="O241" s="48">
        <v>1</v>
      </c>
      <c r="P241" s="17">
        <v>8</v>
      </c>
      <c r="Q241" s="48" t="s">
        <v>67</v>
      </c>
      <c r="R241" s="48" t="s">
        <v>71</v>
      </c>
      <c r="S241" s="48" t="s">
        <v>74</v>
      </c>
      <c r="T241" s="16">
        <v>2</v>
      </c>
      <c r="U241" s="16">
        <v>3</v>
      </c>
      <c r="V241" s="16">
        <v>2</v>
      </c>
    </row>
    <row r="242" spans="1:22" x14ac:dyDescent="0.35">
      <c r="A242" s="3">
        <v>241</v>
      </c>
      <c r="B242" s="4">
        <v>43040</v>
      </c>
      <c r="C242" s="4"/>
      <c r="D242" s="48" t="s">
        <v>52</v>
      </c>
      <c r="E242" s="48" t="s">
        <v>58</v>
      </c>
      <c r="F242" s="48" t="s">
        <v>63</v>
      </c>
      <c r="G242" s="48" t="s">
        <v>63</v>
      </c>
      <c r="H242" s="48" t="s">
        <v>63</v>
      </c>
      <c r="I242" s="48">
        <v>5131</v>
      </c>
      <c r="J242" s="12">
        <f t="shared" si="6"/>
        <v>61572</v>
      </c>
      <c r="K242" s="12">
        <f>J242*1.05</f>
        <v>64650.600000000006</v>
      </c>
      <c r="L242" s="12">
        <f t="shared" si="7"/>
        <v>73055.178</v>
      </c>
      <c r="M242" s="48">
        <v>7</v>
      </c>
      <c r="N242" s="17">
        <v>8</v>
      </c>
      <c r="O242" s="48">
        <v>7</v>
      </c>
      <c r="P242" s="17">
        <v>8</v>
      </c>
      <c r="Q242" s="48" t="s">
        <v>67</v>
      </c>
      <c r="R242" s="48" t="s">
        <v>70</v>
      </c>
      <c r="S242" s="48" t="s">
        <v>73</v>
      </c>
      <c r="T242" s="16">
        <v>4</v>
      </c>
      <c r="U242" s="16">
        <v>2</v>
      </c>
      <c r="V242" s="16">
        <v>3</v>
      </c>
    </row>
    <row r="243" spans="1:22" x14ac:dyDescent="0.35">
      <c r="A243" s="3">
        <v>242</v>
      </c>
      <c r="B243" s="4">
        <v>43040</v>
      </c>
      <c r="C243" s="4"/>
      <c r="D243" s="48" t="s">
        <v>53</v>
      </c>
      <c r="E243" s="48" t="s">
        <v>55</v>
      </c>
      <c r="F243" s="48" t="s">
        <v>64</v>
      </c>
      <c r="G243" s="48" t="s">
        <v>64</v>
      </c>
      <c r="H243" s="48" t="s">
        <v>64</v>
      </c>
      <c r="I243" s="48">
        <v>6306</v>
      </c>
      <c r="J243" s="12">
        <f t="shared" si="6"/>
        <v>75672</v>
      </c>
      <c r="K243" s="12">
        <f>J243*1.05</f>
        <v>79455.600000000006</v>
      </c>
      <c r="L243" s="12">
        <f t="shared" si="7"/>
        <v>89784.827999999994</v>
      </c>
      <c r="M243" s="48">
        <v>1</v>
      </c>
      <c r="N243" s="17">
        <v>6</v>
      </c>
      <c r="O243" s="48">
        <v>1</v>
      </c>
      <c r="P243" s="17">
        <v>6</v>
      </c>
      <c r="Q243" s="48" t="s">
        <v>67</v>
      </c>
      <c r="R243" s="48" t="s">
        <v>71</v>
      </c>
      <c r="S243" s="48" t="s">
        <v>73</v>
      </c>
      <c r="T243" s="16">
        <v>3</v>
      </c>
      <c r="U243" s="16">
        <v>3</v>
      </c>
      <c r="V243" s="16">
        <v>2</v>
      </c>
    </row>
    <row r="244" spans="1:22" x14ac:dyDescent="0.35">
      <c r="A244" s="3">
        <v>243</v>
      </c>
      <c r="B244" s="4">
        <v>44013</v>
      </c>
      <c r="C244" s="4"/>
      <c r="D244" s="48" t="s">
        <v>53</v>
      </c>
      <c r="E244" s="48" t="s">
        <v>59</v>
      </c>
      <c r="F244" s="48" t="s">
        <v>64</v>
      </c>
      <c r="G244" s="48" t="s">
        <v>64</v>
      </c>
      <c r="H244" s="48" t="s">
        <v>64</v>
      </c>
      <c r="I244" s="48">
        <v>5454</v>
      </c>
      <c r="J244" s="12">
        <f t="shared" si="6"/>
        <v>65448</v>
      </c>
      <c r="K244" s="12">
        <f>J244*1.05</f>
        <v>68720.400000000009</v>
      </c>
      <c r="L244" s="12">
        <f t="shared" si="7"/>
        <v>77654.051999999996</v>
      </c>
      <c r="M244" s="48">
        <v>5</v>
      </c>
      <c r="N244" s="17">
        <v>6</v>
      </c>
      <c r="O244" s="48">
        <v>5</v>
      </c>
      <c r="P244" s="17">
        <v>6</v>
      </c>
      <c r="Q244" s="48" t="s">
        <v>2</v>
      </c>
      <c r="R244" s="48" t="s">
        <v>69</v>
      </c>
      <c r="S244" s="48" t="s">
        <v>62</v>
      </c>
      <c r="T244" s="16">
        <v>2</v>
      </c>
      <c r="U244" s="16">
        <v>1</v>
      </c>
      <c r="V244" s="16">
        <v>2</v>
      </c>
    </row>
    <row r="245" spans="1:22" x14ac:dyDescent="0.35">
      <c r="B245" s="49"/>
    </row>
    <row r="246" spans="1:22" x14ac:dyDescent="0.35">
      <c r="B246" s="49"/>
    </row>
    <row r="247" spans="1:22" x14ac:dyDescent="0.35">
      <c r="B247" s="49"/>
    </row>
    <row r="248" spans="1:22" x14ac:dyDescent="0.35">
      <c r="B248" s="49"/>
    </row>
    <row r="249" spans="1:22" x14ac:dyDescent="0.35">
      <c r="B249" s="49"/>
    </row>
    <row r="250" spans="1:22" x14ac:dyDescent="0.35">
      <c r="B250" s="49"/>
    </row>
    <row r="251" spans="1:22" x14ac:dyDescent="0.35">
      <c r="B251" s="49"/>
    </row>
    <row r="252" spans="1:22" x14ac:dyDescent="0.35">
      <c r="B252" s="49"/>
    </row>
    <row r="253" spans="1:22" x14ac:dyDescent="0.35">
      <c r="B253" s="49"/>
    </row>
    <row r="254" spans="1:22" x14ac:dyDescent="0.35">
      <c r="B254" s="49"/>
    </row>
    <row r="255" spans="1:22" x14ac:dyDescent="0.35">
      <c r="B255" s="49"/>
    </row>
    <row r="256" spans="1:22" x14ac:dyDescent="0.35">
      <c r="B256" s="49"/>
    </row>
    <row r="257" spans="2:2" x14ac:dyDescent="0.35">
      <c r="B257" s="49"/>
    </row>
    <row r="258" spans="2:2" x14ac:dyDescent="0.35">
      <c r="B258" s="49"/>
    </row>
    <row r="259" spans="2:2" x14ac:dyDescent="0.35">
      <c r="B259" s="49"/>
    </row>
    <row r="260" spans="2:2" x14ac:dyDescent="0.35">
      <c r="B260" s="49"/>
    </row>
    <row r="261" spans="2:2" x14ac:dyDescent="0.35">
      <c r="B261" s="49"/>
    </row>
    <row r="262" spans="2:2" x14ac:dyDescent="0.35">
      <c r="B262" s="49"/>
    </row>
    <row r="263" spans="2:2" x14ac:dyDescent="0.35">
      <c r="B263" s="49"/>
    </row>
    <row r="264" spans="2:2" x14ac:dyDescent="0.35">
      <c r="B264" s="49"/>
    </row>
    <row r="265" spans="2:2" x14ac:dyDescent="0.35">
      <c r="B265" s="49"/>
    </row>
    <row r="266" spans="2:2" x14ac:dyDescent="0.35">
      <c r="B266" s="49"/>
    </row>
    <row r="267" spans="2:2" x14ac:dyDescent="0.35">
      <c r="B267" s="49"/>
    </row>
    <row r="268" spans="2:2" x14ac:dyDescent="0.35">
      <c r="B268" s="49"/>
    </row>
  </sheetData>
  <sortState ref="A2:H253">
    <sortCondition ref="B2:B253"/>
  </sortState>
  <pageMargins left="0.75" right="0.75" top="1" bottom="1" header="0.5" footer="0.5"/>
  <pageSetup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8"/>
  <sheetViews>
    <sheetView topLeftCell="A3" workbookViewId="0">
      <selection activeCell="B2" sqref="B2"/>
    </sheetView>
  </sheetViews>
  <sheetFormatPr defaultColWidth="11" defaultRowHeight="15.5" x14ac:dyDescent="0.35"/>
  <cols>
    <col min="1" max="1" width="32.08203125" customWidth="1"/>
    <col min="2" max="2" width="16.08203125" bestFit="1" customWidth="1"/>
    <col min="3" max="3" width="17.33203125" customWidth="1"/>
    <col min="4" max="4" width="17.83203125" customWidth="1"/>
  </cols>
  <sheetData>
    <row r="1" spans="1:4" x14ac:dyDescent="0.35">
      <c r="B1" s="8">
        <v>2019</v>
      </c>
      <c r="C1" s="8">
        <v>2020</v>
      </c>
      <c r="D1" s="8">
        <v>2021</v>
      </c>
    </row>
    <row r="2" spans="1:4" x14ac:dyDescent="0.35">
      <c r="A2" t="s">
        <v>11</v>
      </c>
      <c r="B2" s="52">
        <v>93478920</v>
      </c>
      <c r="C2" s="52">
        <v>89478157</v>
      </c>
      <c r="D2" s="52">
        <v>79128147</v>
      </c>
    </row>
    <row r="3" spans="1:4" x14ac:dyDescent="0.35">
      <c r="B3" s="52"/>
      <c r="C3" s="52"/>
      <c r="D3" s="52"/>
    </row>
    <row r="4" spans="1:4" x14ac:dyDescent="0.35">
      <c r="A4" s="10" t="s">
        <v>20</v>
      </c>
      <c r="B4" s="9"/>
      <c r="C4" s="9"/>
      <c r="D4" s="9"/>
    </row>
    <row r="5" spans="1:4" x14ac:dyDescent="0.35">
      <c r="A5" s="6" t="s">
        <v>12</v>
      </c>
      <c r="B5" s="9">
        <v>44329811</v>
      </c>
      <c r="C5" s="9">
        <v>32434339</v>
      </c>
      <c r="D5" s="9">
        <v>28493320</v>
      </c>
    </row>
    <row r="6" spans="1:4" x14ac:dyDescent="0.35">
      <c r="A6" s="6" t="s">
        <v>79</v>
      </c>
      <c r="B6" s="9">
        <v>1709993</v>
      </c>
      <c r="C6" s="9">
        <v>1204738</v>
      </c>
      <c r="D6" s="9">
        <v>903872</v>
      </c>
    </row>
    <row r="7" spans="1:4" x14ac:dyDescent="0.35">
      <c r="A7" s="6" t="s">
        <v>17</v>
      </c>
      <c r="B7" s="9">
        <v>15928290</v>
      </c>
      <c r="C7" s="9">
        <v>15928290</v>
      </c>
      <c r="D7" s="9">
        <v>15928290</v>
      </c>
    </row>
    <row r="8" spans="1:4" x14ac:dyDescent="0.35">
      <c r="B8" s="9"/>
      <c r="C8" s="9"/>
      <c r="D8" s="9"/>
    </row>
    <row r="9" spans="1:4" x14ac:dyDescent="0.35">
      <c r="A9" t="s">
        <v>21</v>
      </c>
      <c r="B9" s="9"/>
      <c r="C9" s="9"/>
      <c r="D9" s="9"/>
    </row>
    <row r="10" spans="1:4" x14ac:dyDescent="0.35">
      <c r="A10" s="6" t="s">
        <v>15</v>
      </c>
      <c r="B10" s="9">
        <v>2679827</v>
      </c>
      <c r="C10" s="9">
        <v>2042578</v>
      </c>
      <c r="D10" s="9">
        <v>1397280</v>
      </c>
    </row>
    <row r="11" spans="1:4" x14ac:dyDescent="0.35">
      <c r="A11" s="6" t="s">
        <v>14</v>
      </c>
      <c r="B11" s="9">
        <v>6432009</v>
      </c>
      <c r="C11" s="9">
        <v>6432009</v>
      </c>
      <c r="D11" s="9">
        <v>6432009</v>
      </c>
    </row>
    <row r="12" spans="1:4" x14ac:dyDescent="0.35">
      <c r="A12" s="6" t="s">
        <v>13</v>
      </c>
      <c r="B12" s="9">
        <v>674820</v>
      </c>
      <c r="C12" s="9">
        <v>453679</v>
      </c>
      <c r="D12" s="9">
        <v>352500</v>
      </c>
    </row>
    <row r="13" spans="1:4" x14ac:dyDescent="0.35">
      <c r="A13" s="6" t="s">
        <v>16</v>
      </c>
      <c r="B13" s="9">
        <v>834678</v>
      </c>
      <c r="C13" s="9">
        <v>672971</v>
      </c>
      <c r="D13" s="9">
        <v>567999</v>
      </c>
    </row>
    <row r="15" spans="1:4" x14ac:dyDescent="0.35">
      <c r="A15" s="6"/>
      <c r="B15" s="11"/>
      <c r="C15" s="11"/>
      <c r="D15" s="11"/>
    </row>
    <row r="16" spans="1:4" x14ac:dyDescent="0.35">
      <c r="A16" s="10" t="s">
        <v>22</v>
      </c>
      <c r="B16" s="11"/>
      <c r="C16" s="11"/>
      <c r="D16" s="11"/>
    </row>
    <row r="17" spans="1:4" x14ac:dyDescent="0.35">
      <c r="A17" s="6" t="s">
        <v>19</v>
      </c>
      <c r="B17" s="11">
        <v>4203937</v>
      </c>
      <c r="C17" s="11">
        <v>4001228</v>
      </c>
      <c r="D17" s="11">
        <v>3729073</v>
      </c>
    </row>
    <row r="18" spans="1:4" x14ac:dyDescent="0.35">
      <c r="A18" s="6" t="s">
        <v>18</v>
      </c>
      <c r="B18" s="11">
        <v>931452.16074187495</v>
      </c>
      <c r="C18" s="11">
        <v>806874.57475000003</v>
      </c>
      <c r="D18" s="11">
        <v>745319.35000000009</v>
      </c>
    </row>
  </sheetData>
  <pageMargins left="0.75" right="0.75" top="1" bottom="1" header="0.5" footer="0.5"/>
  <pageSetup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1"/>
  <sheetViews>
    <sheetView tabSelected="1" topLeftCell="A13" workbookViewId="0">
      <selection activeCell="B22" sqref="B22"/>
    </sheetView>
  </sheetViews>
  <sheetFormatPr defaultColWidth="11" defaultRowHeight="15.5" x14ac:dyDescent="0.35"/>
  <cols>
    <col min="1" max="1" width="23.58203125" customWidth="1"/>
    <col min="2" max="2" width="14.5" style="13" customWidth="1"/>
    <col min="3" max="3" width="15.83203125" style="13" customWidth="1"/>
    <col min="4" max="4" width="14.5" style="13" customWidth="1"/>
    <col min="5" max="5" width="16.33203125" style="13" customWidth="1"/>
    <col min="6" max="6" width="13.08203125" style="13" customWidth="1"/>
    <col min="7" max="7" width="13.33203125" style="13" customWidth="1"/>
  </cols>
  <sheetData>
    <row r="1" spans="1:7" ht="46.5" x14ac:dyDescent="0.35">
      <c r="A1" s="8" t="s">
        <v>23</v>
      </c>
      <c r="B1" s="14" t="s">
        <v>81</v>
      </c>
      <c r="C1" s="14" t="s">
        <v>24</v>
      </c>
      <c r="D1" s="14" t="s">
        <v>26</v>
      </c>
      <c r="E1" s="14" t="s">
        <v>27</v>
      </c>
      <c r="F1" s="14" t="s">
        <v>28</v>
      </c>
      <c r="G1" s="14" t="s">
        <v>82</v>
      </c>
    </row>
    <row r="2" spans="1:7" x14ac:dyDescent="0.35">
      <c r="A2" s="8" t="s">
        <v>25</v>
      </c>
    </row>
    <row r="3" spans="1:7" x14ac:dyDescent="0.35">
      <c r="A3">
        <v>2020</v>
      </c>
      <c r="B3" s="13">
        <v>67</v>
      </c>
      <c r="C3" s="13">
        <v>150</v>
      </c>
      <c r="D3" s="13">
        <v>325</v>
      </c>
      <c r="E3" s="13">
        <v>76</v>
      </c>
      <c r="F3" s="13">
        <v>24</v>
      </c>
      <c r="G3" s="13">
        <v>529</v>
      </c>
    </row>
    <row r="4" spans="1:7" x14ac:dyDescent="0.35">
      <c r="A4">
        <v>2021</v>
      </c>
      <c r="B4" s="13">
        <v>73</v>
      </c>
      <c r="C4" s="13">
        <v>234</v>
      </c>
      <c r="D4" s="13">
        <v>456</v>
      </c>
      <c r="E4" s="13">
        <v>86</v>
      </c>
      <c r="F4" s="13">
        <v>10</v>
      </c>
      <c r="G4" s="13">
        <v>347</v>
      </c>
    </row>
    <row r="6" spans="1:7" x14ac:dyDescent="0.35">
      <c r="A6" s="8" t="s">
        <v>29</v>
      </c>
    </row>
    <row r="7" spans="1:7" x14ac:dyDescent="0.35">
      <c r="A7">
        <v>2020</v>
      </c>
      <c r="B7" s="13">
        <v>20</v>
      </c>
      <c r="C7" s="13">
        <v>10</v>
      </c>
      <c r="D7" s="13">
        <v>22</v>
      </c>
      <c r="E7" s="13">
        <v>22</v>
      </c>
      <c r="F7" s="13">
        <v>12</v>
      </c>
      <c r="G7" s="13">
        <v>34</v>
      </c>
    </row>
    <row r="8" spans="1:7" x14ac:dyDescent="0.35">
      <c r="A8">
        <v>2021</v>
      </c>
      <c r="B8" s="13">
        <v>36</v>
      </c>
      <c r="C8" s="13">
        <v>18</v>
      </c>
      <c r="D8" s="13">
        <v>78</v>
      </c>
      <c r="E8" s="13">
        <v>50</v>
      </c>
      <c r="F8" s="13">
        <v>8</v>
      </c>
      <c r="G8" s="13">
        <v>26</v>
      </c>
    </row>
    <row r="10" spans="1:7" x14ac:dyDescent="0.35">
      <c r="A10" s="8" t="s">
        <v>31</v>
      </c>
    </row>
    <row r="11" spans="1:7" x14ac:dyDescent="0.35">
      <c r="A11">
        <v>2020</v>
      </c>
      <c r="B11" s="13">
        <v>4</v>
      </c>
      <c r="C11" s="13">
        <v>1</v>
      </c>
      <c r="D11" s="13">
        <v>2</v>
      </c>
      <c r="E11" s="13">
        <v>4</v>
      </c>
      <c r="F11" s="13">
        <v>1</v>
      </c>
      <c r="G11" s="13">
        <v>4</v>
      </c>
    </row>
    <row r="12" spans="1:7" x14ac:dyDescent="0.35">
      <c r="A12">
        <v>2021</v>
      </c>
      <c r="B12" s="13">
        <v>5</v>
      </c>
      <c r="C12" s="13">
        <v>4</v>
      </c>
      <c r="D12" s="13">
        <v>4</v>
      </c>
      <c r="E12" s="13">
        <v>6</v>
      </c>
      <c r="F12" s="13">
        <v>3</v>
      </c>
      <c r="G12" s="13">
        <v>6</v>
      </c>
    </row>
    <row r="14" spans="1:7" ht="16" customHeight="1" x14ac:dyDescent="0.35">
      <c r="A14" s="8" t="s">
        <v>30</v>
      </c>
    </row>
    <row r="15" spans="1:7" ht="16" customHeight="1" x14ac:dyDescent="0.35">
      <c r="A15">
        <v>2020</v>
      </c>
      <c r="B15" s="13">
        <v>2</v>
      </c>
      <c r="C15" s="13">
        <v>0</v>
      </c>
      <c r="D15" s="13">
        <v>2</v>
      </c>
      <c r="E15" s="13">
        <v>3</v>
      </c>
      <c r="F15" s="13">
        <v>1</v>
      </c>
      <c r="G15" s="13">
        <v>2</v>
      </c>
    </row>
    <row r="16" spans="1:7" ht="16" customHeight="1" x14ac:dyDescent="0.35">
      <c r="A16">
        <v>2021</v>
      </c>
      <c r="B16" s="13">
        <v>5</v>
      </c>
      <c r="C16" s="13">
        <v>1</v>
      </c>
      <c r="D16" s="13">
        <v>4</v>
      </c>
      <c r="E16" s="13">
        <v>5</v>
      </c>
      <c r="F16" s="13">
        <v>3</v>
      </c>
      <c r="G16" s="13">
        <v>3</v>
      </c>
    </row>
    <row r="17" spans="1:2" ht="16" customHeight="1" x14ac:dyDescent="0.35"/>
    <row r="19" spans="1:2" x14ac:dyDescent="0.35">
      <c r="A19" s="8" t="s">
        <v>80</v>
      </c>
      <c r="B19" s="14" t="s">
        <v>32</v>
      </c>
    </row>
    <row r="20" spans="1:2" x14ac:dyDescent="0.35">
      <c r="A20">
        <v>2020</v>
      </c>
      <c r="B20" s="15">
        <v>13429</v>
      </c>
    </row>
    <row r="21" spans="1:2" x14ac:dyDescent="0.35">
      <c r="A21">
        <v>2021</v>
      </c>
      <c r="B21" s="15">
        <v>32178</v>
      </c>
    </row>
  </sheetData>
  <pageMargins left="0.75" right="0.75" top="1" bottom="1" header="0.5" footer="0.5"/>
  <pageSetup orientation="portrait" horizontalDpi="4294967292" verticalDpi="429496729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9396DD3D8C814897A5CCCB4E0EECB2" ma:contentTypeVersion="13" ma:contentTypeDescription="Create a new document." ma:contentTypeScope="" ma:versionID="5425f1ac7697e54ee9fd29e9d65c8263">
  <xsd:schema xmlns:xsd="http://www.w3.org/2001/XMLSchema" xmlns:xs="http://www.w3.org/2001/XMLSchema" xmlns:p="http://schemas.microsoft.com/office/2006/metadata/properties" xmlns:ns3="a2a0778e-6413-4af2-924c-1ad2f458be15" xmlns:ns4="80b14d0c-b015-4a16-a00d-1807175b1aeb" targetNamespace="http://schemas.microsoft.com/office/2006/metadata/properties" ma:root="true" ma:fieldsID="89ce8a58cf8d5b837bfabdb3f0ed08b0" ns3:_="" ns4:_="">
    <xsd:import namespace="a2a0778e-6413-4af2-924c-1ad2f458be15"/>
    <xsd:import namespace="80b14d0c-b015-4a16-a00d-1807175b1a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a0778e-6413-4af2-924c-1ad2f458be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b14d0c-b015-4a16-a00d-1807175b1a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86123F-8DBF-4784-B91C-2C4DEC80AD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a0778e-6413-4af2-924c-1ad2f458be15"/>
    <ds:schemaRef ds:uri="80b14d0c-b015-4a16-a00d-1807175b1a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DB4AA4-770B-4C4C-AB3A-E903900C1F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2C4B7D-202C-46FF-9DD2-11DB0629DF15}">
  <ds:schemaRefs>
    <ds:schemaRef ds:uri="http://www.w3.org/XML/1998/namespace"/>
    <ds:schemaRef ds:uri="80b14d0c-b015-4a16-a00d-1807175b1aeb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a2a0778e-6413-4af2-924c-1ad2f458be15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EXERCISE METRIC Req</vt:lpstr>
      <vt:lpstr>Employee Data</vt:lpstr>
      <vt:lpstr>Financial Information</vt:lpstr>
      <vt:lpstr>Recruitment Information</vt:lpstr>
    </vt:vector>
  </TitlesOfParts>
  <Manager/>
  <Company>PMADJ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Duane Radcliffe</dc:creator>
  <cp:keywords/>
  <dc:description/>
  <cp:lastModifiedBy>Kristan Ash</cp:lastModifiedBy>
  <dcterms:created xsi:type="dcterms:W3CDTF">2015-11-08T18:25:46Z</dcterms:created>
  <dcterms:modified xsi:type="dcterms:W3CDTF">2022-08-30T01:19:45Z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0x010100E59396DD3D8C814897A5CCCB4E0EECB2</vt:lpwstr>
  </property>
</Properties>
</file>