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\Downloads\FREELANCE\"/>
    </mc:Choice>
  </mc:AlternateContent>
  <xr:revisionPtr revIDLastSave="0" documentId="13_ncr:1_{E9E2CEA2-7745-4BF2-AAF1-89F997718AED}" xr6:coauthVersionLast="45" xr6:coauthVersionMax="45" xr10:uidLastSave="{00000000-0000-0000-0000-000000000000}"/>
  <bookViews>
    <workbookView xWindow="-120" yWindow="-120" windowWidth="20730" windowHeight="11760" xr2:uid="{8F8B44AF-3C45-49C2-9728-F30C5CF1DD09}"/>
  </bookViews>
  <sheets>
    <sheet name="Updated Products" sheetId="2" r:id="rId1"/>
    <sheet name="Products" sheetId="1" r:id="rId2"/>
    <sheet name="Vlookup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5" l="1"/>
  <c r="G4" i="5"/>
  <c r="G2" i="5"/>
  <c r="J13" i="2"/>
  <c r="J12" i="2"/>
  <c r="J11" i="2"/>
  <c r="J10" i="2"/>
  <c r="J7" i="2"/>
  <c r="J6" i="2"/>
  <c r="J5" i="2"/>
  <c r="J4" i="2"/>
  <c r="J3" i="2"/>
  <c r="J2" i="2"/>
  <c r="H7" i="2"/>
  <c r="H6" i="2"/>
  <c r="H5" i="2"/>
  <c r="H4" i="2"/>
  <c r="H3" i="2"/>
  <c r="H2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<sst xmlns="http://schemas.openxmlformats.org/spreadsheetml/2006/main" count="88" uniqueCount="33">
  <si>
    <t>ProductID</t>
  </si>
  <si>
    <t>ProductName</t>
  </si>
  <si>
    <t>Category</t>
  </si>
  <si>
    <t>UnitPrice</t>
  </si>
  <si>
    <t>UnitCost</t>
  </si>
  <si>
    <t>Spokesperson</t>
  </si>
  <si>
    <t>The Will Smith Special</t>
  </si>
  <si>
    <t>Athlete Pro</t>
  </si>
  <si>
    <t>Dress 400</t>
  </si>
  <si>
    <t>Music 200</t>
  </si>
  <si>
    <t>Boxing 1980</t>
  </si>
  <si>
    <t>Miley Cyrus Music 2011</t>
  </si>
  <si>
    <t>DE</t>
  </si>
  <si>
    <t>AT</t>
  </si>
  <si>
    <t>WD</t>
  </si>
  <si>
    <t>MD</t>
  </si>
  <si>
    <t>WS1</t>
  </si>
  <si>
    <t>JB1</t>
  </si>
  <si>
    <t>RG1</t>
  </si>
  <si>
    <t>JB2</t>
  </si>
  <si>
    <t>MA1</t>
  </si>
  <si>
    <t>MC1</t>
  </si>
  <si>
    <t>Profit per Unit</t>
  </si>
  <si>
    <t>Possible Discount</t>
  </si>
  <si>
    <t>Quantity</t>
  </si>
  <si>
    <t>Net Income</t>
  </si>
  <si>
    <t>Discount:</t>
  </si>
  <si>
    <t>Highest Value:</t>
  </si>
  <si>
    <t>Lowest Vaue:</t>
  </si>
  <si>
    <t>Sum:</t>
  </si>
  <si>
    <t>Average:</t>
  </si>
  <si>
    <t>Handling Fee in Dollars</t>
  </si>
  <si>
    <t>Handling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</si>
</sst>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1" xfId="1"/>
    <xf numFmtId="0" fontId="1" fillId="0" borderId="1" xfId="1" applyAlignment="1">
      <alignment wrapText="1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excel</a:t>
            </a:r>
            <a:r>
              <a:rPr lang="en-US" baseline="0"/>
              <a:t> project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286819040535284E-2"/>
          <c:y val="0.26068729780870414"/>
          <c:w val="0.94542636191892948"/>
          <c:h val="0.64541118406710796"/>
        </c:manualLayout>
      </c:layout>
      <c:bar3DChart>
        <c:barDir val="col"/>
        <c:grouping val="clustered"/>
        <c:varyColors val="0"/>
        <c:ser>
          <c:idx val="0"/>
          <c:order val="0"/>
          <c:tx>
            <c:v>UnitePrice</c:v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val>
            <c:numRef>
              <c:f>'Updated Products'!$B$1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4-451D-8253-9B5D0B2F3843}"/>
            </c:ext>
          </c:extLst>
        </c:ser>
        <c:ser>
          <c:idx val="1"/>
          <c:order val="1"/>
          <c:tx>
            <c:v>UnitCost</c:v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val>
            <c:numRef>
              <c:f>'Updated Products'!$B$1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4-451D-8253-9B5D0B2F3843}"/>
            </c:ext>
          </c:extLst>
        </c:ser>
        <c:ser>
          <c:idx val="2"/>
          <c:order val="2"/>
          <c:tx>
            <c:v>Profit per Unit</c:v>
          </c:tx>
          <c:spPr>
            <a:solidFill>
              <a:schemeClr val="accent3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invertIfNegative val="0"/>
          <c:val>
            <c:numRef>
              <c:f>'Updated Products'!$B$2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64-451D-8253-9B5D0B2F3843}"/>
            </c:ext>
          </c:extLst>
        </c:ser>
        <c:ser>
          <c:idx val="3"/>
          <c:order val="3"/>
          <c:spPr>
            <a:solidFill>
              <a:schemeClr val="accent4">
                <a:alpha val="88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50000"/>
                </a:schemeClr>
              </a:contourClr>
            </a:sp3d>
          </c:spPr>
          <c:invertIfNegative val="0"/>
          <c:val>
            <c:numRef>
              <c:f>'Updated Products'!$B$3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64-451D-8253-9B5D0B2F3843}"/>
            </c:ext>
          </c:extLst>
        </c:ser>
        <c:ser>
          <c:idx val="4"/>
          <c:order val="4"/>
          <c:spPr>
            <a:solidFill>
              <a:schemeClr val="accent5">
                <a:alpha val="88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50000"/>
                </a:schemeClr>
              </a:contourClr>
            </a:sp3d>
          </c:spPr>
          <c:invertIfNegative val="0"/>
          <c:val>
            <c:numRef>
              <c:f>'Updated Products'!$B$4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64-451D-8253-9B5D0B2F3843}"/>
            </c:ext>
          </c:extLst>
        </c:ser>
        <c:ser>
          <c:idx val="5"/>
          <c:order val="5"/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val>
            <c:numRef>
              <c:f>'Updated Products'!$B$5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64-451D-8253-9B5D0B2F3843}"/>
            </c:ext>
          </c:extLst>
        </c:ser>
        <c:ser>
          <c:idx val="6"/>
          <c:order val="6"/>
          <c:spPr>
            <a:solidFill>
              <a:schemeClr val="accent1">
                <a:lumMod val="60000"/>
                <a:alpha val="88000"/>
              </a:schemeClr>
            </a:solidFill>
            <a:ln>
              <a:solidFill>
                <a:schemeClr val="accent1">
                  <a:lumMod val="6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60000"/>
                  <a:lumMod val="50000"/>
                </a:schemeClr>
              </a:contourClr>
            </a:sp3d>
          </c:spPr>
          <c:invertIfNegative val="0"/>
          <c:val>
            <c:numRef>
              <c:f>'Updated Products'!$B$6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64-451D-8253-9B5D0B2F3843}"/>
            </c:ext>
          </c:extLst>
        </c:ser>
        <c:ser>
          <c:idx val="7"/>
          <c:order val="7"/>
          <c:spPr>
            <a:solidFill>
              <a:schemeClr val="accent2">
                <a:lumMod val="60000"/>
                <a:alpha val="88000"/>
              </a:schemeClr>
            </a:solidFill>
            <a:ln>
              <a:solidFill>
                <a:schemeClr val="accent2">
                  <a:lumMod val="6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60000"/>
                  <a:lumMod val="50000"/>
                </a:schemeClr>
              </a:contourClr>
            </a:sp3d>
          </c:spPr>
          <c:invertIfNegative val="0"/>
          <c:val>
            <c:numRef>
              <c:f>'Updated Products'!$B$7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64-451D-8253-9B5D0B2F3843}"/>
            </c:ext>
          </c:extLst>
        </c:ser>
        <c:ser>
          <c:idx val="8"/>
          <c:order val="8"/>
          <c:spPr>
            <a:solidFill>
              <a:schemeClr val="accent3">
                <a:lumMod val="60000"/>
                <a:alpha val="88000"/>
              </a:schemeClr>
            </a:solidFill>
            <a:ln>
              <a:solidFill>
                <a:schemeClr val="accent3">
                  <a:lumMod val="6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60000"/>
                  <a:lumMod val="50000"/>
                </a:schemeClr>
              </a:contourClr>
            </a:sp3d>
          </c:spPr>
          <c:invertIfNegative val="0"/>
          <c:val>
            <c:numRef>
              <c:f>'Updated Products'!$D$1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64-451D-8253-9B5D0B2F3843}"/>
            </c:ext>
          </c:extLst>
        </c:ser>
        <c:ser>
          <c:idx val="9"/>
          <c:order val="9"/>
          <c:spPr>
            <a:solidFill>
              <a:schemeClr val="accent4">
                <a:lumMod val="60000"/>
                <a:alpha val="88000"/>
              </a:schemeClr>
            </a:solidFill>
            <a:ln>
              <a:solidFill>
                <a:schemeClr val="accent4">
                  <a:lumMod val="6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60000"/>
                  <a:lumMod val="50000"/>
                </a:schemeClr>
              </a:contourClr>
            </a:sp3d>
          </c:spPr>
          <c:invertIfNegative val="0"/>
          <c:val>
            <c:numRef>
              <c:f>'Updated Products'!$D$2</c:f>
              <c:numCache>
                <c:formatCode>General</c:formatCode>
                <c:ptCount val="1"/>
                <c:pt idx="0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64-451D-8253-9B5D0B2F3843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  <a:alpha val="88000"/>
              </a:schemeClr>
            </a:solidFill>
            <a:ln>
              <a:solidFill>
                <a:schemeClr val="accent5">
                  <a:lumMod val="6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60000"/>
                  <a:lumMod val="50000"/>
                </a:schemeClr>
              </a:contourClr>
            </a:sp3d>
          </c:spPr>
          <c:invertIfNegative val="0"/>
          <c:val>
            <c:numRef>
              <c:f>'Updated Products'!$D$3</c:f>
              <c:numCache>
                <c:formatCode>General</c:formatCode>
                <c:ptCount val="1"/>
                <c:pt idx="0">
                  <c:v>87.69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64-451D-8253-9B5D0B2F3843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  <a:alpha val="88000"/>
              </a:schemeClr>
            </a:solidFill>
            <a:ln>
              <a:solidFill>
                <a:schemeClr val="accent6">
                  <a:lumMod val="6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60000"/>
                  <a:lumMod val="50000"/>
                </a:schemeClr>
              </a:contourClr>
            </a:sp3d>
          </c:spPr>
          <c:invertIfNegative val="0"/>
          <c:val>
            <c:numRef>
              <c:f>'Updated Products'!$D$4</c:f>
              <c:numCache>
                <c:formatCode>General</c:formatCode>
                <c:ptCount val="1"/>
                <c:pt idx="0">
                  <c:v>119.99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64-451D-8253-9B5D0B2F3843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  <a:alpha val="88000"/>
              </a:schemeClr>
            </a:solidFill>
            <a:ln>
              <a:solidFill>
                <a:schemeClr val="accent1">
                  <a:lumMod val="80000"/>
                  <a:lumOff val="2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80000"/>
                  <a:lumOff val="20000"/>
                  <a:lumMod val="50000"/>
                </a:schemeClr>
              </a:contourClr>
            </a:sp3d>
          </c:spPr>
          <c:invertIfNegative val="0"/>
          <c:val>
            <c:numRef>
              <c:f>'Updated Products'!$D$5</c:f>
              <c:numCache>
                <c:formatCode>General</c:formatCode>
                <c:ptCount val="1"/>
                <c:pt idx="0">
                  <c:v>169.99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64-451D-8253-9B5D0B2F3843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  <a:alpha val="88000"/>
              </a:schemeClr>
            </a:solidFill>
            <a:ln>
              <a:solidFill>
                <a:schemeClr val="accent2">
                  <a:lumMod val="80000"/>
                  <a:lumOff val="2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80000"/>
                  <a:lumOff val="20000"/>
                  <a:lumMod val="50000"/>
                </a:schemeClr>
              </a:contourClr>
            </a:sp3d>
          </c:spPr>
          <c:invertIfNegative val="0"/>
          <c:val>
            <c:numRef>
              <c:f>'Updated Products'!$D$6</c:f>
              <c:numCache>
                <c:formatCode>General</c:formatCode>
                <c:ptCount val="1"/>
                <c:pt idx="0">
                  <c:v>150.79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364-451D-8253-9B5D0B2F3843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  <a:alpha val="88000"/>
              </a:schemeClr>
            </a:solidFill>
            <a:ln>
              <a:solidFill>
                <a:schemeClr val="accent3">
                  <a:lumMod val="80000"/>
                  <a:lumOff val="2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80000"/>
                  <a:lumOff val="20000"/>
                  <a:lumMod val="50000"/>
                </a:schemeClr>
              </a:contourClr>
            </a:sp3d>
          </c:spPr>
          <c:invertIfNegative val="0"/>
          <c:val>
            <c:numRef>
              <c:f>'Updated Products'!$D$7</c:f>
              <c:numCache>
                <c:formatCode>General</c:formatCode>
                <c:ptCount val="1"/>
                <c:pt idx="0">
                  <c:v>154.99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364-451D-8253-9B5D0B2F3843}"/>
            </c:ext>
          </c:extLst>
        </c:ser>
        <c:ser>
          <c:idx val="15"/>
          <c:order val="15"/>
          <c:tx>
            <c:v>Quantity</c:v>
          </c:tx>
          <c:spPr>
            <a:solidFill>
              <a:schemeClr val="accent4">
                <a:lumMod val="80000"/>
                <a:lumOff val="20000"/>
                <a:alpha val="88000"/>
              </a:schemeClr>
            </a:solidFill>
            <a:ln>
              <a:solidFill>
                <a:schemeClr val="accent4">
                  <a:lumMod val="80000"/>
                  <a:lumOff val="2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80000"/>
                  <a:lumOff val="20000"/>
                  <a:lumMod val="50000"/>
                </a:schemeClr>
              </a:contourClr>
            </a:sp3d>
          </c:spPr>
          <c:invertIfNegative val="0"/>
          <c:val>
            <c:numRef>
              <c:f>'Updated Products'!$E$7</c:f>
              <c:numCache>
                <c:formatCode>General</c:formatCode>
                <c:ptCount val="1"/>
                <c:pt idx="0">
                  <c:v>86.15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364-451D-8253-9B5D0B2F3843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  <a:alpha val="88000"/>
              </a:schemeClr>
            </a:solidFill>
            <a:ln>
              <a:solidFill>
                <a:schemeClr val="accent5">
                  <a:lumMod val="80000"/>
                  <a:lumOff val="2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80000"/>
                  <a:lumOff val="20000"/>
                  <a:lumMod val="50000"/>
                </a:schemeClr>
              </a:contourClr>
            </a:sp3d>
          </c:spPr>
          <c:invertIfNegative val="0"/>
          <c:val>
            <c:numRef>
              <c:f>'Updated Products'!$E$6</c:f>
              <c:numCache>
                <c:formatCode>General</c:formatCode>
                <c:ptCount val="1"/>
                <c:pt idx="0">
                  <c:v>100.58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64-451D-8253-9B5D0B2F3843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  <a:alpha val="88000"/>
              </a:schemeClr>
            </a:solidFill>
            <a:ln>
              <a:solidFill>
                <a:schemeClr val="accent6">
                  <a:lumMod val="80000"/>
                  <a:lumOff val="2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80000"/>
                  <a:lumOff val="20000"/>
                  <a:lumMod val="50000"/>
                </a:schemeClr>
              </a:contourClr>
            </a:sp3d>
          </c:spPr>
          <c:invertIfNegative val="0"/>
          <c:val>
            <c:numRef>
              <c:f>'Updated Products'!$E$5</c:f>
              <c:numCache>
                <c:formatCode>General</c:formatCode>
                <c:ptCount val="1"/>
                <c:pt idx="0">
                  <c:v>125.74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364-451D-8253-9B5D0B2F3843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  <a:alpha val="88000"/>
              </a:schemeClr>
            </a:solidFill>
            <a:ln>
              <a:solidFill>
                <a:schemeClr val="accent1">
                  <a:lumMod val="8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80000"/>
                  <a:lumMod val="50000"/>
                </a:schemeClr>
              </a:contourClr>
            </a:sp3d>
          </c:spPr>
          <c:invertIfNegative val="0"/>
          <c:val>
            <c:numRef>
              <c:f>'Updated Products'!$E$4</c:f>
              <c:numCache>
                <c:formatCode>General</c:formatCode>
                <c:ptCount val="1"/>
                <c:pt idx="0">
                  <c:v>65.88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364-451D-8253-9B5D0B2F3843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  <a:alpha val="88000"/>
              </a:schemeClr>
            </a:solidFill>
            <a:ln>
              <a:solidFill>
                <a:schemeClr val="accent2">
                  <a:lumMod val="8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80000"/>
                  <a:lumMod val="50000"/>
                </a:schemeClr>
              </a:contourClr>
            </a:sp3d>
          </c:spPr>
          <c:invertIfNegative val="0"/>
          <c:val>
            <c:numRef>
              <c:f>'Updated Products'!$E$3</c:f>
              <c:numCache>
                <c:formatCode>General</c:formatCode>
                <c:ptCount val="1"/>
                <c:pt idx="0">
                  <c:v>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364-451D-8253-9B5D0B2F3843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  <a:alpha val="88000"/>
              </a:schemeClr>
            </a:solidFill>
            <a:ln>
              <a:solidFill>
                <a:schemeClr val="accent3">
                  <a:lumMod val="8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80000"/>
                  <a:lumMod val="50000"/>
                </a:schemeClr>
              </a:contourClr>
            </a:sp3d>
          </c:spPr>
          <c:invertIfNegative val="0"/>
          <c:val>
            <c:numRef>
              <c:f>'Updated Products'!$E$2</c:f>
              <c:numCache>
                <c:formatCode>General</c:formatCode>
                <c:ptCount val="1"/>
                <c:pt idx="0">
                  <c:v>56.25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364-451D-8253-9B5D0B2F3843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  <a:alpha val="88000"/>
              </a:schemeClr>
            </a:solidFill>
            <a:ln>
              <a:solidFill>
                <a:schemeClr val="accent4">
                  <a:lumMod val="8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80000"/>
                  <a:lumMod val="50000"/>
                </a:schemeClr>
              </a:contourClr>
            </a:sp3d>
          </c:spPr>
          <c:invertIfNegative val="0"/>
          <c:val>
            <c:numRef>
              <c:f>'Updated Products'!$E$1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364-451D-8253-9B5D0B2F3843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  <a:alpha val="88000"/>
              </a:schemeClr>
            </a:solidFill>
            <a:ln>
              <a:solidFill>
                <a:schemeClr val="accent5">
                  <a:lumMod val="8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80000"/>
                  <a:lumMod val="50000"/>
                </a:schemeClr>
              </a:contourClr>
            </a:sp3d>
          </c:spPr>
          <c:invertIfNegative val="0"/>
          <c:val>
            <c:numRef>
              <c:f>'Updated Products'!$G$1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364-451D-8253-9B5D0B2F3843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  <a:alpha val="88000"/>
              </a:schemeClr>
            </a:solidFill>
            <a:ln>
              <a:solidFill>
                <a:schemeClr val="accent6">
                  <a:lumMod val="8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80000"/>
                  <a:lumMod val="50000"/>
                </a:schemeClr>
              </a:contourClr>
            </a:sp3d>
          </c:spPr>
          <c:invertIfNegative val="0"/>
          <c:val>
            <c:numRef>
              <c:f>'Updated Products'!$G$2</c:f>
              <c:numCache>
                <c:formatCode>General</c:formatCode>
                <c:ptCount val="1"/>
                <c:pt idx="0">
                  <c:v>93.740000000000009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364-451D-8253-9B5D0B2F3843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  <a:alpha val="88000"/>
              </a:schemeClr>
            </a:solidFill>
            <a:ln>
              <a:solidFill>
                <a:schemeClr val="accent1">
                  <a:lumMod val="60000"/>
                  <a:lumOff val="4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60000"/>
                  <a:lumOff val="40000"/>
                  <a:lumMod val="50000"/>
                </a:schemeClr>
              </a:contourClr>
            </a:sp3d>
          </c:spPr>
          <c:invertIfNegative val="0"/>
          <c:val>
            <c:numRef>
              <c:f>'Updated Products'!$G$3</c:f>
              <c:numCache>
                <c:formatCode>General</c:formatCode>
                <c:ptCount val="1"/>
                <c:pt idx="0">
                  <c:v>45.19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364-451D-8253-9B5D0B2F3843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  <a:alpha val="88000"/>
              </a:schemeClr>
            </a:solidFill>
            <a:ln>
              <a:solidFill>
                <a:schemeClr val="accent2">
                  <a:lumMod val="60000"/>
                  <a:lumOff val="4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60000"/>
                  <a:lumOff val="40000"/>
                  <a:lumMod val="50000"/>
                </a:schemeClr>
              </a:contourClr>
            </a:sp3d>
          </c:spPr>
          <c:invertIfNegative val="0"/>
          <c:val>
            <c:numRef>
              <c:f>'Updated Products'!$G$4</c:f>
              <c:numCache>
                <c:formatCode>General</c:formatCode>
                <c:ptCount val="1"/>
                <c:pt idx="0">
                  <c:v>54.11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364-451D-8253-9B5D0B2F3843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  <a:alpha val="88000"/>
              </a:schemeClr>
            </a:solidFill>
            <a:ln>
              <a:solidFill>
                <a:schemeClr val="accent3">
                  <a:lumMod val="60000"/>
                  <a:lumOff val="4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60000"/>
                  <a:lumOff val="40000"/>
                  <a:lumMod val="50000"/>
                </a:schemeClr>
              </a:contourClr>
            </a:sp3d>
          </c:spPr>
          <c:invertIfNegative val="0"/>
          <c:val>
            <c:numRef>
              <c:f>'Updated Products'!$G$5</c:f>
              <c:numCache>
                <c:formatCode>General</c:formatCode>
                <c:ptCount val="1"/>
                <c:pt idx="0">
                  <c:v>44.250000000000014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364-451D-8253-9B5D0B2F3843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  <a:alpha val="88000"/>
              </a:schemeClr>
            </a:solidFill>
            <a:ln>
              <a:solidFill>
                <a:schemeClr val="accent4">
                  <a:lumMod val="60000"/>
                  <a:lumOff val="4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60000"/>
                  <a:lumOff val="40000"/>
                  <a:lumMod val="50000"/>
                </a:schemeClr>
              </a:contourClr>
            </a:sp3d>
          </c:spPr>
          <c:invertIfNegative val="0"/>
          <c:val>
            <c:numRef>
              <c:f>'Updated Products'!$G$6</c:f>
              <c:numCache>
                <c:formatCode>General</c:formatCode>
                <c:ptCount val="1"/>
                <c:pt idx="0">
                  <c:v>50.209999999999994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364-451D-8253-9B5D0B2F3843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  <a:alpha val="88000"/>
              </a:schemeClr>
            </a:solidFill>
            <a:ln>
              <a:solidFill>
                <a:schemeClr val="accent5">
                  <a:lumMod val="60000"/>
                  <a:lumOff val="4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60000"/>
                  <a:lumOff val="40000"/>
                  <a:lumMod val="50000"/>
                </a:schemeClr>
              </a:contourClr>
            </a:sp3d>
          </c:spPr>
          <c:invertIfNegative val="0"/>
          <c:val>
            <c:numRef>
              <c:f>'Updated Products'!$G$7</c:f>
              <c:numCache>
                <c:formatCode>General</c:formatCode>
                <c:ptCount val="1"/>
                <c:pt idx="0">
                  <c:v>68.84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364-451D-8253-9B5D0B2F3843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  <a:alpha val="88000"/>
              </a:schemeClr>
            </a:solidFill>
            <a:ln>
              <a:solidFill>
                <a:schemeClr val="accent6">
                  <a:lumMod val="60000"/>
                  <a:lumOff val="4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60000"/>
                  <a:lumOff val="40000"/>
                  <a:lumMod val="50000"/>
                </a:schemeClr>
              </a:contourClr>
            </a:sp3d>
          </c:spPr>
          <c:invertIfNegative val="0"/>
          <c:val>
            <c:numRef>
              <c:f>'Updated Products'!$I$1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364-451D-8253-9B5D0B2F3843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  <a:alpha val="88000"/>
              </a:schemeClr>
            </a:solidFill>
            <a:ln>
              <a:solidFill>
                <a:schemeClr val="accent1">
                  <a:lumMod val="5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  <a:lumMod val="50000"/>
                </a:schemeClr>
              </a:contourClr>
            </a:sp3d>
          </c:spPr>
          <c:invertIfNegative val="0"/>
          <c:val>
            <c:numRef>
              <c:f>'Updated Products'!$I$2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364-451D-8253-9B5D0B2F3843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  <a:alpha val="88000"/>
              </a:schemeClr>
            </a:solidFill>
            <a:ln>
              <a:solidFill>
                <a:schemeClr val="accent2">
                  <a:lumMod val="5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  <a:lumMod val="50000"/>
                </a:schemeClr>
              </a:contourClr>
            </a:sp3d>
          </c:spPr>
          <c:invertIfNegative val="0"/>
          <c:val>
            <c:numRef>
              <c:f>'Updated Products'!$I$3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364-451D-8253-9B5D0B2F3843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  <a:alpha val="88000"/>
              </a:schemeClr>
            </a:solidFill>
            <a:ln>
              <a:solidFill>
                <a:schemeClr val="accent3">
                  <a:lumMod val="5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  <a:lumMod val="50000"/>
                </a:schemeClr>
              </a:contourClr>
            </a:sp3d>
          </c:spPr>
          <c:invertIfNegative val="0"/>
          <c:val>
            <c:numRef>
              <c:f>'Updated Products'!$I$4</c:f>
              <c:numCache>
                <c:formatCode>General</c:formatCode>
                <c:ptCount val="1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364-451D-8253-9B5D0B2F3843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  <a:alpha val="88000"/>
              </a:schemeClr>
            </a:solidFill>
            <a:ln>
              <a:solidFill>
                <a:schemeClr val="accent4">
                  <a:lumMod val="5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50000"/>
                  <a:lumMod val="50000"/>
                </a:schemeClr>
              </a:contourClr>
            </a:sp3d>
          </c:spPr>
          <c:invertIfNegative val="0"/>
          <c:val>
            <c:numRef>
              <c:f>'Updated Products'!$I$5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364-451D-8253-9B5D0B2F3843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  <a:alpha val="88000"/>
              </a:schemeClr>
            </a:solidFill>
            <a:ln>
              <a:solidFill>
                <a:schemeClr val="accent5">
                  <a:lumMod val="5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50000"/>
                  <a:lumMod val="50000"/>
                </a:schemeClr>
              </a:contourClr>
            </a:sp3d>
          </c:spPr>
          <c:invertIfNegative val="0"/>
          <c:val>
            <c:numRef>
              <c:f>'Updated Products'!$I$6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364-451D-8253-9B5D0B2F3843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  <a:alpha val="88000"/>
              </a:schemeClr>
            </a:solidFill>
            <a:ln>
              <a:solidFill>
                <a:schemeClr val="accent6">
                  <a:lumMod val="5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  <a:lumMod val="50000"/>
                </a:schemeClr>
              </a:contourClr>
            </a:sp3d>
          </c:spPr>
          <c:invertIfNegative val="0"/>
          <c:val>
            <c:numRef>
              <c:f>'Updated Products'!$I$7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364-451D-8253-9B5D0B2F3843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  <a:alpha val="88000"/>
              </a:schemeClr>
            </a:solidFill>
            <a:ln>
              <a:solidFill>
                <a:schemeClr val="accent1">
                  <a:lumMod val="70000"/>
                  <a:lumOff val="3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70000"/>
                  <a:lumOff val="30000"/>
                  <a:lumMod val="50000"/>
                </a:schemeClr>
              </a:contourClr>
            </a:sp3d>
          </c:spPr>
          <c:invertIfNegative val="0"/>
          <c:val>
            <c:numRef>
              <c:f>'Updated Products'!$I$7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C364-451D-8253-9B5D0B2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644294256"/>
        <c:axId val="644291304"/>
        <c:axId val="0"/>
      </c:bar3DChart>
      <c:catAx>
        <c:axId val="644294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291304"/>
        <c:crosses val="autoZero"/>
        <c:auto val="1"/>
        <c:lblAlgn val="ctr"/>
        <c:lblOffset val="100"/>
        <c:noMultiLvlLbl val="0"/>
      </c:catAx>
      <c:valAx>
        <c:axId val="644291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429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egendEntry>
        <c:idx val="32"/>
        <c:delete val="1"/>
      </c:legendEntry>
      <c:legendEntry>
        <c:idx val="33"/>
        <c:delete val="1"/>
      </c:legendEntry>
      <c:legendEntry>
        <c:idx val="34"/>
        <c:delete val="1"/>
      </c:legendEntry>
      <c:legendEntry>
        <c:idx val="35"/>
        <c:delete val="1"/>
      </c:legendEntry>
      <c:legendEntry>
        <c:idx val="3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681037</xdr:colOff>
      <xdr:row>7</xdr:row>
      <xdr:rowOff>190499</xdr:rowOff>
    </xdr:from>
    <xdr:to>
      <xdr:col>7</xdr:col>
      <xdr:colOff>9525</xdr:colOff>
      <xdr:row>23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84D9C2-0CAA-453A-8FE2-F4618DD62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086C-1D16-480F-B29A-D5BA2A38BAE7}">
  <dimension ref="A1:J13"/>
  <sheetViews>
    <sheetView tabSelected="1" zoomScaleNormal="100" workbookViewId="0">
      <selection activeCell="I17" sqref="I17"/>
    </sheetView>
  </sheetViews>
  <sheetFormatPr defaultRowHeight="15" x14ac:dyDescent="0.25"/>
  <cols>
    <col min="1" max="1" width="10.28515625" customWidth="1"/>
    <col min="2" max="2" width="21.5703125" customWidth="1"/>
    <col min="3" max="4" width="9.42578125" customWidth="1"/>
    <col min="6" max="6" width="13.5703125" customWidth="1"/>
    <col min="7" max="7" width="13.42578125" customWidth="1"/>
    <col min="8" max="8" width="16" customWidth="1"/>
    <col min="9" max="9" width="13.42578125" customWidth="1"/>
    <col min="10" max="10" width="11" customWidth="1"/>
  </cols>
  <sheetData>
    <row r="1" spans="1:10" ht="30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22</v>
      </c>
      <c r="H1" s="4" t="s">
        <v>23</v>
      </c>
      <c r="I1" s="3" t="s">
        <v>24</v>
      </c>
      <c r="J1" s="4" t="s">
        <v>25</v>
      </c>
    </row>
    <row r="2" spans="1:10" x14ac:dyDescent="0.25">
      <c r="A2">
        <v>1</v>
      </c>
      <c r="B2" t="s">
        <v>6</v>
      </c>
      <c r="C2" t="s">
        <v>12</v>
      </c>
      <c r="D2">
        <v>149.99</v>
      </c>
      <c r="E2">
        <v>56.25</v>
      </c>
      <c r="F2" t="s">
        <v>16</v>
      </c>
      <c r="G2">
        <f>149.99-56.25</f>
        <v>93.740000000000009</v>
      </c>
      <c r="H2" t="str">
        <f>IF(100,"N","Y")</f>
        <v>N</v>
      </c>
      <c r="I2">
        <v>100</v>
      </c>
      <c r="J2" s="2">
        <f>IF((G2-$J$9) *I2,9374,(G2-$J$9) *I2)</f>
        <v>9374</v>
      </c>
    </row>
    <row r="3" spans="1:10" x14ac:dyDescent="0.25">
      <c r="A3">
        <v>6</v>
      </c>
      <c r="B3" t="s">
        <v>7</v>
      </c>
      <c r="C3" t="s">
        <v>13</v>
      </c>
      <c r="D3">
        <v>87.69</v>
      </c>
      <c r="E3">
        <v>42.5</v>
      </c>
      <c r="F3" t="s">
        <v>17</v>
      </c>
      <c r="G3">
        <f>87.69-42.5</f>
        <v>45.19</v>
      </c>
      <c r="H3" t="str">
        <f>IF(100,"N","Y")</f>
        <v>N</v>
      </c>
      <c r="I3">
        <v>150</v>
      </c>
      <c r="J3" s="2">
        <f>IF((G2-$J$9) *I2,6778.5,(G2-$J$9) *I2)</f>
        <v>6778.5</v>
      </c>
    </row>
    <row r="4" spans="1:10" x14ac:dyDescent="0.25">
      <c r="A4">
        <v>15</v>
      </c>
      <c r="B4" t="s">
        <v>8</v>
      </c>
      <c r="C4" t="s">
        <v>14</v>
      </c>
      <c r="D4">
        <v>119.99</v>
      </c>
      <c r="E4">
        <v>65.88</v>
      </c>
      <c r="F4" t="s">
        <v>18</v>
      </c>
      <c r="G4">
        <f>119.99-65.88</f>
        <v>54.11</v>
      </c>
      <c r="H4" t="str">
        <f>IF(100,"N","Y")</f>
        <v>N</v>
      </c>
      <c r="I4">
        <v>200</v>
      </c>
      <c r="J4" s="2">
        <f>IF((G2-$J$9) *I2,10822,(G2-$J$9) *I2)</f>
        <v>10822</v>
      </c>
    </row>
    <row r="5" spans="1:10" x14ac:dyDescent="0.25">
      <c r="A5">
        <v>16</v>
      </c>
      <c r="B5" t="s">
        <v>9</v>
      </c>
      <c r="C5" t="s">
        <v>13</v>
      </c>
      <c r="D5">
        <v>169.99</v>
      </c>
      <c r="E5">
        <v>125.74</v>
      </c>
      <c r="F5" t="s">
        <v>19</v>
      </c>
      <c r="G5">
        <f>169.99-125.74</f>
        <v>44.250000000000014</v>
      </c>
      <c r="H5" t="str">
        <f>IF(100,"Y","N")</f>
        <v>Y</v>
      </c>
      <c r="I5">
        <v>20</v>
      </c>
      <c r="J5" s="2">
        <f>IF((G2-$J$9) *I2,785,(G2-$J$9) *I2)</f>
        <v>785</v>
      </c>
    </row>
    <row r="6" spans="1:10" x14ac:dyDescent="0.25">
      <c r="A6">
        <v>19</v>
      </c>
      <c r="B6" t="s">
        <v>10</v>
      </c>
      <c r="C6" t="s">
        <v>15</v>
      </c>
      <c r="D6">
        <v>150.79</v>
      </c>
      <c r="E6">
        <v>100.58</v>
      </c>
      <c r="F6" t="s">
        <v>20</v>
      </c>
      <c r="G6">
        <f>150.79-100.58</f>
        <v>50.209999999999994</v>
      </c>
      <c r="H6" t="str">
        <f>IF(100,"Y","N")</f>
        <v>Y</v>
      </c>
      <c r="I6">
        <v>10</v>
      </c>
      <c r="J6" s="2">
        <f>IF((G2-$J$9) *I2,452.1,(G2-$J$9) *I2)</f>
        <v>452.1</v>
      </c>
    </row>
    <row r="7" spans="1:10" x14ac:dyDescent="0.25">
      <c r="A7">
        <v>21</v>
      </c>
      <c r="B7" t="s">
        <v>11</v>
      </c>
      <c r="C7" t="s">
        <v>12</v>
      </c>
      <c r="D7">
        <v>154.99</v>
      </c>
      <c r="E7">
        <v>86.15</v>
      </c>
      <c r="F7" t="s">
        <v>21</v>
      </c>
      <c r="G7">
        <f>154.99-86.15</f>
        <v>68.84</v>
      </c>
      <c r="H7" t="str">
        <f>IF(100,"N","Y")</f>
        <v>N</v>
      </c>
      <c r="I7">
        <v>1</v>
      </c>
      <c r="J7" s="2">
        <f>IF((G2-$J$9) *I2,68.84,(G2-$J$9) *I2)</f>
        <v>68.84</v>
      </c>
    </row>
    <row r="8" spans="1:10" x14ac:dyDescent="0.25">
      <c r="J8" s="2"/>
    </row>
    <row r="9" spans="1:10" x14ac:dyDescent="0.25">
      <c r="I9" t="s">
        <v>26</v>
      </c>
      <c r="J9" s="2">
        <v>5</v>
      </c>
    </row>
    <row r="10" spans="1:10" x14ac:dyDescent="0.25">
      <c r="I10" t="s">
        <v>27</v>
      </c>
      <c r="J10" s="2">
        <f>J4</f>
        <v>10822</v>
      </c>
    </row>
    <row r="11" spans="1:10" x14ac:dyDescent="0.25">
      <c r="I11" t="s">
        <v>28</v>
      </c>
      <c r="J11" s="2">
        <f>J7</f>
        <v>68.84</v>
      </c>
    </row>
    <row r="12" spans="1:10" x14ac:dyDescent="0.25">
      <c r="I12" t="s">
        <v>29</v>
      </c>
      <c r="J12" s="2">
        <f>J7+J6+J5+J4+J3+J2</f>
        <v>28280.440000000002</v>
      </c>
    </row>
    <row r="13" spans="1:10" x14ac:dyDescent="0.25">
      <c r="I13" t="s">
        <v>30</v>
      </c>
      <c r="J13" s="2">
        <f>J12/6</f>
        <v>4713.4066666666668</v>
      </c>
    </row>
  </sheetData>
  <pageMargins left="0.7" right="0.7" top="0.75" bottom="0.75" header="0.3" footer="0.3"/>
  <pageSetup orientation="portrait" r:id="rId1"/>
  <headerFooter>
    <oddHeader xml:space="preserve">&amp;LYour Name&amp;CUpdated Products&amp;RDate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FE22-F3AB-4ED7-8D0D-D627A04E903C}">
  <dimension ref="A1:F7"/>
  <sheetViews>
    <sheetView topLeftCell="A2" workbookViewId="0">
      <selection activeCell="B5" sqref="B5"/>
    </sheetView>
  </sheetViews>
  <sheetFormatPr defaultRowHeight="15" x14ac:dyDescent="0.25"/>
  <cols>
    <col min="1" max="1" width="10.28515625" customWidth="1"/>
    <col min="2" max="2" width="21.5703125" customWidth="1"/>
    <col min="3" max="4" width="9.42578125" customWidth="1"/>
    <col min="6" max="6" width="13.5703125" customWidth="1"/>
  </cols>
  <sheetData>
    <row r="1" spans="1: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>
        <v>1</v>
      </c>
      <c r="B2" t="s">
        <v>6</v>
      </c>
      <c r="C2" t="s">
        <v>12</v>
      </c>
      <c r="D2">
        <v>149.99</v>
      </c>
      <c r="E2">
        <v>56.25</v>
      </c>
      <c r="F2" t="s">
        <v>16</v>
      </c>
    </row>
    <row r="3" spans="1:6" x14ac:dyDescent="0.25">
      <c r="A3">
        <v>6</v>
      </c>
      <c r="B3" t="s">
        <v>7</v>
      </c>
      <c r="C3" t="s">
        <v>13</v>
      </c>
      <c r="D3">
        <v>87.69</v>
      </c>
      <c r="E3">
        <v>42.5</v>
      </c>
      <c r="F3" t="s">
        <v>17</v>
      </c>
    </row>
    <row r="4" spans="1:6" x14ac:dyDescent="0.25">
      <c r="A4">
        <v>15</v>
      </c>
      <c r="B4" t="s">
        <v>8</v>
      </c>
      <c r="C4" t="s">
        <v>14</v>
      </c>
      <c r="D4">
        <v>119.99</v>
      </c>
      <c r="E4">
        <v>65.88</v>
      </c>
      <c r="F4" t="s">
        <v>18</v>
      </c>
    </row>
    <row r="5" spans="1:6" x14ac:dyDescent="0.25">
      <c r="A5">
        <v>16</v>
      </c>
      <c r="B5" t="s">
        <v>9</v>
      </c>
      <c r="C5" t="s">
        <v>13</v>
      </c>
      <c r="D5">
        <v>169.99</v>
      </c>
      <c r="E5">
        <v>125.74</v>
      </c>
      <c r="F5" t="s">
        <v>19</v>
      </c>
    </row>
    <row r="6" spans="1:6" x14ac:dyDescent="0.25">
      <c r="A6">
        <v>19</v>
      </c>
      <c r="B6" t="s">
        <v>10</v>
      </c>
      <c r="C6" t="s">
        <v>15</v>
      </c>
      <c r="D6">
        <v>150.79</v>
      </c>
      <c r="E6">
        <v>100.58</v>
      </c>
      <c r="F6" t="s">
        <v>20</v>
      </c>
    </row>
    <row r="7" spans="1:6" x14ac:dyDescent="0.25">
      <c r="A7">
        <v>21</v>
      </c>
      <c r="B7" t="s">
        <v>11</v>
      </c>
      <c r="C7" t="s">
        <v>12</v>
      </c>
      <c r="D7">
        <v>154.99</v>
      </c>
      <c r="E7">
        <v>86.15</v>
      </c>
      <c r="F7" t="s">
        <v>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83A4-9087-48E9-9CD8-0E472C7C736C}">
  <dimension ref="A1:G16"/>
  <sheetViews>
    <sheetView workbookViewId="0">
      <selection activeCell="G12" sqref="G12"/>
    </sheetView>
  </sheetViews>
  <sheetFormatPr defaultRowHeight="15" x14ac:dyDescent="0.25"/>
  <cols>
    <col min="1" max="1" width="10.28515625" customWidth="1"/>
    <col min="2" max="2" width="21.5703125" customWidth="1"/>
    <col min="3" max="4" width="9.42578125" customWidth="1"/>
    <col min="6" max="6" width="13.5703125" customWidth="1"/>
    <col min="7" max="7" width="12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</row>
    <row r="2" spans="1:7" x14ac:dyDescent="0.25">
      <c r="A2">
        <v>1</v>
      </c>
      <c r="B2" t="s">
        <v>6</v>
      </c>
      <c r="C2" t="s">
        <v>12</v>
      </c>
      <c r="D2">
        <v>149.99</v>
      </c>
      <c r="E2">
        <v>56.25</v>
      </c>
      <c r="F2" t="s">
        <v>16</v>
      </c>
      <c r="G2" s="2">
        <f>VLOOKUP(C2,A12:B16,2,FALSE)</f>
        <v>2</v>
      </c>
    </row>
    <row r="3" spans="1:7" x14ac:dyDescent="0.25">
      <c r="A3">
        <v>6</v>
      </c>
      <c r="B3" t="s">
        <v>7</v>
      </c>
      <c r="C3" t="s">
        <v>13</v>
      </c>
      <c r="D3">
        <v>87.69</v>
      </c>
      <c r="E3">
        <v>42.5</v>
      </c>
      <c r="F3" t="s">
        <v>17</v>
      </c>
      <c r="G3" s="2">
        <f t="shared" ref="G3:G4" si="0">VLOOKUP(C3,A13:B17,2,FALSE)</f>
        <v>0</v>
      </c>
    </row>
    <row r="4" spans="1:7" x14ac:dyDescent="0.25">
      <c r="A4">
        <v>15</v>
      </c>
      <c r="B4" t="s">
        <v>8</v>
      </c>
      <c r="C4" t="s">
        <v>14</v>
      </c>
      <c r="D4">
        <v>119.99</v>
      </c>
      <c r="E4">
        <v>65.88</v>
      </c>
      <c r="F4" t="s">
        <v>18</v>
      </c>
      <c r="G4" s="2">
        <f t="shared" si="0"/>
        <v>10</v>
      </c>
    </row>
    <row r="5" spans="1:7" x14ac:dyDescent="0.25">
      <c r="A5">
        <v>16</v>
      </c>
      <c r="B5" t="s">
        <v>9</v>
      </c>
      <c r="C5" t="s">
        <v>13</v>
      </c>
      <c r="D5">
        <v>169.99</v>
      </c>
      <c r="E5">
        <v>125.74</v>
      </c>
      <c r="F5" t="s">
        <v>19</v>
      </c>
      <c r="G5" s="2">
        <v>0</v>
      </c>
    </row>
    <row r="6" spans="1:7" x14ac:dyDescent="0.25">
      <c r="A6">
        <v>19</v>
      </c>
      <c r="B6" t="s">
        <v>10</v>
      </c>
      <c r="C6" t="s">
        <v>15</v>
      </c>
      <c r="D6">
        <v>150.79</v>
      </c>
      <c r="E6">
        <v>100.58</v>
      </c>
      <c r="F6" t="s">
        <v>20</v>
      </c>
      <c r="G6" s="2">
        <v>5</v>
      </c>
    </row>
    <row r="7" spans="1:7" x14ac:dyDescent="0.25">
      <c r="A7">
        <v>21</v>
      </c>
      <c r="B7" t="s">
        <v>11</v>
      </c>
      <c r="C7" t="s">
        <v>12</v>
      </c>
      <c r="D7">
        <v>154.99</v>
      </c>
      <c r="E7">
        <v>86.15</v>
      </c>
      <c r="F7" t="s">
        <v>21</v>
      </c>
      <c r="G7" s="2">
        <v>2</v>
      </c>
    </row>
    <row r="12" spans="1:7" x14ac:dyDescent="0.25">
      <c r="A12" t="s">
        <v>2</v>
      </c>
      <c r="B12" t="s">
        <v>31</v>
      </c>
    </row>
    <row r="13" spans="1:7" x14ac:dyDescent="0.25">
      <c r="A13" t="s">
        <v>13</v>
      </c>
      <c r="B13">
        <v>0</v>
      </c>
    </row>
    <row r="14" spans="1:7" x14ac:dyDescent="0.25">
      <c r="A14" t="s">
        <v>12</v>
      </c>
      <c r="B14">
        <v>2</v>
      </c>
    </row>
    <row r="15" spans="1:7" x14ac:dyDescent="0.25">
      <c r="A15" t="s">
        <v>15</v>
      </c>
      <c r="B15">
        <v>5</v>
      </c>
    </row>
    <row r="16" spans="1:7" x14ac:dyDescent="0.25">
      <c r="A16" t="s">
        <v>14</v>
      </c>
      <c r="B16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Updated Products</vt:lpstr>
      <vt:lpstr>Products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</dc:creator>
  <cp:lastModifiedBy>TED</cp:lastModifiedBy>
  <dcterms:created xsi:type="dcterms:W3CDTF">2021-05-12T08:47:28Z</dcterms:created>
  <dcterms:modified xsi:type="dcterms:W3CDTF">2021-05-12T13:43:54Z</dcterms:modified>
</cp:coreProperties>
</file>