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11760"/>
  </bookViews>
  <sheets>
    <sheet name="Sheet1" sheetId="1" r:id="rId1"/>
    <sheet name="Region" sheetId="2" r:id="rId2"/>
    <sheet name="Analysis" sheetId="6" r:id="rId3"/>
    <sheet name="Analysis2" sheetId="7" r:id="rId4"/>
    <sheet name="anakysis 3" sheetId="8" r:id="rId5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8"/>
  <c r="J17"/>
  <c r="J18"/>
  <c r="J19"/>
  <c r="J16"/>
  <c r="E53" i="1"/>
  <c r="I56" i="8"/>
  <c r="N16"/>
  <c r="O16" s="1"/>
  <c r="O18"/>
  <c r="N18"/>
  <c r="N19"/>
  <c r="O19" s="1"/>
  <c r="P5"/>
  <c r="K19"/>
  <c r="K18"/>
  <c r="K17"/>
  <c r="N17" s="1"/>
  <c r="O17" s="1"/>
  <c r="I32" i="7"/>
  <c r="I31"/>
  <c r="I30"/>
  <c r="I29"/>
  <c r="L25"/>
  <c r="L26"/>
  <c r="L27"/>
  <c r="L24"/>
  <c r="K22"/>
  <c r="K28"/>
  <c r="K31" i="6"/>
  <c r="K30"/>
  <c r="I35"/>
  <c r="I33"/>
  <c r="I34"/>
  <c r="I36"/>
  <c r="H19" i="1"/>
  <c r="H17"/>
  <c r="J26" i="6"/>
  <c r="J25"/>
  <c r="J24"/>
  <c r="K24"/>
  <c r="I24"/>
  <c r="J22"/>
  <c r="L12"/>
  <c r="I22"/>
  <c r="O6" i="8" l="1"/>
  <c r="O7" s="1"/>
  <c r="C21" i="2" l="1"/>
  <c r="C51"/>
  <c r="C38"/>
  <c r="C12"/>
  <c r="C52" l="1"/>
</calcChain>
</file>

<file path=xl/sharedStrings.xml><?xml version="1.0" encoding="utf-8"?>
<sst xmlns="http://schemas.openxmlformats.org/spreadsheetml/2006/main" count="539" uniqueCount="101">
  <si>
    <t>State</t>
  </si>
  <si>
    <t>Region</t>
  </si>
  <si>
    <t>Death Penalty</t>
  </si>
  <si>
    <t>Total Population</t>
  </si>
  <si>
    <t>Total Below Poverty</t>
  </si>
  <si>
    <t>Violent crime reported</t>
  </si>
  <si>
    <t>Alabama</t>
  </si>
  <si>
    <t xml:space="preserve">South </t>
  </si>
  <si>
    <t>Yes</t>
  </si>
  <si>
    <t>Alaska</t>
  </si>
  <si>
    <t>West</t>
  </si>
  <si>
    <t>No</t>
  </si>
  <si>
    <t>Arizona</t>
  </si>
  <si>
    <t>Arkansas</t>
  </si>
  <si>
    <t>California</t>
  </si>
  <si>
    <t>Colorado</t>
  </si>
  <si>
    <t>Connecticut</t>
  </si>
  <si>
    <t>North</t>
  </si>
  <si>
    <t>Delaware</t>
  </si>
  <si>
    <t>DC</t>
  </si>
  <si>
    <t>Florida</t>
  </si>
  <si>
    <t>Georgia</t>
  </si>
  <si>
    <t>Hawaii</t>
  </si>
  <si>
    <t>Idaho</t>
  </si>
  <si>
    <t>Illinois</t>
  </si>
  <si>
    <t>MidWest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</si>
  <si>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</si>
  <si>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</si>
  <si>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</si>
  <si>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</si>
  <si>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</si>
  <si>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</si>
  <si>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</si>
  <si>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</si>
  <si>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</si>
  <si>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</si>
  <si>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</si>
  <si>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</si>
  <si>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</si>
  <si>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</si>
  <si>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</si>
  <si>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</si>
  <si>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</si>
  <si>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</si>
  <si>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</si>
  <si>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</si>
  <si>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</si>
  <si>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</si>
  <si>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</si>
  <si>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</si>
  <si>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</si>
  <si>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</si>
  <si>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</si>
  <si>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</si>
  <si>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</si>
  <si>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</si>
  <si>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</si>
  <si>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</si>
  <si>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</si>
  <si>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</si>
  <si>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</si>
  <si>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</si>
  <si>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</si>
  <si>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Total </t>
  </si>
  <si>
    <t>Column1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</si>
  <si>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</si>
  <si>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</si>
  <si>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</si>
  <si>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</si>
  <si>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</si>
  <si>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</si>
  <si>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</si>
  <si>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</si>
  <si>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</si>
  <si>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</si>
  <si>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</si>
  <si>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</si>
  <si>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</si>
  <si>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Total Crimes in (No Penalty  States)</t>
  </si>
  <si>
    <t>total in Penality states</t>
  </si>
  <si>
    <t>=</t>
  </si>
  <si>
    <t>Total States</t>
  </si>
  <si>
    <t xml:space="preserve">Ratio of States (Legal Death Penality </t>
  </si>
  <si>
    <t xml:space="preserve">Ratio of States (IIlegal Death Penality </t>
  </si>
  <si>
    <t>Average crime per state</t>
  </si>
  <si>
    <t>Average crimeper state</t>
  </si>
  <si>
    <t>Total population of States without death penalty</t>
  </si>
  <si>
    <t>Total Population of states with death penlty</t>
  </si>
  <si>
    <t xml:space="preserve">per 100000 </t>
  </si>
  <si>
    <t>s</t>
  </si>
  <si>
    <t>n</t>
  </si>
  <si>
    <t>m</t>
  </si>
  <si>
    <t>w</t>
  </si>
  <si>
    <t>No Penalty</t>
  </si>
  <si>
    <t>Yes Penalty</t>
  </si>
  <si>
    <t>South</t>
  </si>
  <si>
    <t>Midwest</t>
  </si>
  <si>
    <t>Population</t>
  </si>
  <si>
    <t>Per Person Rate</t>
  </si>
  <si>
    <t>Per100000</t>
  </si>
  <si>
    <t>Poverty Line Number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</si>
</sst>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0000_);_(* \(#,##0.00000\);_(* &quot;-&quot;??_);_(@_)"/>
    <numFmt numFmtId="167" formatCode="_(* #,##0.0000000_);_(* \(#,##0.0000000\);_(* &quot;-&quot;??_);_(@_)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right"/>
    </xf>
    <xf numFmtId="1" fontId="0" fillId="0" borderId="0" xfId="0" applyNumberFormat="1" applyFont="1" applyAlignment="1">
      <alignment horizontal="right"/>
    </xf>
    <xf numFmtId="1" fontId="3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ont="1"/>
    <xf numFmtId="3" fontId="0" fillId="0" borderId="0" xfId="0" applyNumberFormat="1" applyFont="1" applyAlignment="1">
      <alignment horizontal="right"/>
    </xf>
    <xf numFmtId="0" fontId="1" fillId="0" borderId="0" xfId="0" applyFont="1"/>
    <xf numFmtId="0" fontId="4" fillId="2" borderId="0" xfId="0" applyFont="1" applyFill="1"/>
    <xf numFmtId="0" fontId="5" fillId="2" borderId="0" xfId="0" applyFont="1" applyFill="1"/>
    <xf numFmtId="0" fontId="0" fillId="0" borderId="0" xfId="0" applyFill="1" applyBorder="1" applyAlignment="1"/>
    <xf numFmtId="0" fontId="0" fillId="0" borderId="2" xfId="0" applyFill="1" applyBorder="1" applyAlignment="1"/>
    <xf numFmtId="0" fontId="7" fillId="0" borderId="3" xfId="0" applyFont="1" applyFill="1" applyBorder="1" applyAlignment="1">
      <alignment horizontal="centerContinuous"/>
    </xf>
    <xf numFmtId="164" fontId="0" fillId="0" borderId="0" xfId="3" applyNumberFormat="1" applyFont="1"/>
    <xf numFmtId="10" fontId="0" fillId="0" borderId="0" xfId="3" applyNumberFormat="1" applyFont="1"/>
    <xf numFmtId="1" fontId="0" fillId="0" borderId="0" xfId="0" applyNumberFormat="1"/>
    <xf numFmtId="43" fontId="0" fillId="0" borderId="0" xfId="2" applyFont="1"/>
    <xf numFmtId="165" fontId="0" fillId="0" borderId="0" xfId="2" applyNumberFormat="1" applyFont="1"/>
    <xf numFmtId="43" fontId="0" fillId="0" borderId="0" xfId="0" applyNumberFormat="1"/>
    <xf numFmtId="43" fontId="0" fillId="0" borderId="0" xfId="2" applyFont="1" applyFill="1" applyBorder="1" applyAlignment="1"/>
    <xf numFmtId="43" fontId="0" fillId="0" borderId="2" xfId="2" applyFont="1" applyFill="1" applyBorder="1" applyAlignment="1"/>
    <xf numFmtId="3" fontId="0" fillId="0" borderId="0" xfId="0" applyNumberFormat="1" applyFont="1"/>
    <xf numFmtId="167" fontId="0" fillId="0" borderId="0" xfId="0" applyNumberFormat="1" applyFont="1"/>
    <xf numFmtId="166" fontId="0" fillId="0" borderId="0" xfId="0" applyNumberFormat="1"/>
  </cellXfs>
  <cellStyles count="4">
    <cellStyle name="Comma" xfId="2" builtinId="3"/>
    <cellStyle name="Normal" xfId="0" builtinId="0"/>
    <cellStyle name="Normal 2" xfId="1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8"/>
  <sheetViews>
    <sheetView tabSelected="1" workbookViewId="0">
      <selection activeCell="E14" sqref="E14"/>
    </sheetView>
  </sheetViews>
  <sheetFormatPr defaultRowHeight="15"/>
  <cols>
    <col min="1" max="1" width="20.7109375" style="3" customWidth="1"/>
    <col min="2" max="2" width="23.5703125" style="3" customWidth="1"/>
    <col min="3" max="3" width="23.42578125" style="3" customWidth="1"/>
    <col min="4" max="4" width="25.7109375" style="5" customWidth="1"/>
    <col min="5" max="5" width="25.7109375" style="7" customWidth="1"/>
    <col min="6" max="6" width="28.28515625" style="7" customWidth="1"/>
    <col min="7" max="7" width="9.140625" style="3"/>
    <col min="8" max="8" width="11.140625" style="3" bestFit="1" customWidth="1"/>
    <col min="9" max="16384" width="9.140625" style="3"/>
  </cols>
  <sheetData>
    <row r="1" spans="1:6" s="1" customFormat="1" ht="19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ht="15" customHeight="1">
      <c r="A2" s="3" t="s">
        <v>24</v>
      </c>
      <c r="B2" s="3" t="s">
        <v>25</v>
      </c>
      <c r="C2" s="4" t="s">
        <v>11</v>
      </c>
      <c r="D2" s="8">
        <v>12868747</v>
      </c>
      <c r="E2" s="8">
        <v>1804535</v>
      </c>
      <c r="F2" s="6">
        <v>47663</v>
      </c>
    </row>
    <row r="3" spans="1:6" ht="16.5" customHeight="1">
      <c r="A3" s="3" t="s">
        <v>27</v>
      </c>
      <c r="B3" s="3" t="s">
        <v>25</v>
      </c>
      <c r="C3" s="4" t="s">
        <v>11</v>
      </c>
      <c r="D3" s="8">
        <v>3078116</v>
      </c>
      <c r="E3" s="8">
        <v>367816</v>
      </c>
      <c r="F3" s="6">
        <v>8497</v>
      </c>
    </row>
    <row r="4" spans="1:6" ht="15" customHeight="1">
      <c r="A4" s="3" t="s">
        <v>34</v>
      </c>
      <c r="B4" s="3" t="s">
        <v>25</v>
      </c>
      <c r="C4" s="4" t="s">
        <v>11</v>
      </c>
      <c r="D4" s="8">
        <v>9889024</v>
      </c>
      <c r="E4" s="8">
        <v>1568844</v>
      </c>
      <c r="F4" s="6">
        <v>42348</v>
      </c>
    </row>
    <row r="5" spans="1:6" ht="15" customHeight="1">
      <c r="A5" s="3" t="s">
        <v>35</v>
      </c>
      <c r="B5" s="3" t="s">
        <v>25</v>
      </c>
      <c r="C5" s="4" t="s">
        <v>11</v>
      </c>
      <c r="D5" s="8">
        <v>5383661</v>
      </c>
      <c r="E5" s="8">
        <v>611354</v>
      </c>
      <c r="F5" s="6">
        <v>12505</v>
      </c>
    </row>
    <row r="6" spans="1:6" ht="15" customHeight="1">
      <c r="A6" s="3" t="s">
        <v>46</v>
      </c>
      <c r="B6" s="3" t="s">
        <v>25</v>
      </c>
      <c r="C6" s="4" t="s">
        <v>11</v>
      </c>
      <c r="D6" s="8">
        <v>704925</v>
      </c>
      <c r="E6" s="8">
        <v>82264</v>
      </c>
      <c r="F6" s="6">
        <v>1960</v>
      </c>
    </row>
    <row r="7" spans="1:6" ht="15" customHeight="1">
      <c r="A7" s="3" t="s">
        <v>61</v>
      </c>
      <c r="B7" s="3" t="s">
        <v>25</v>
      </c>
      <c r="C7" s="4" t="s">
        <v>11</v>
      </c>
      <c r="D7" s="8">
        <v>5724692</v>
      </c>
      <c r="E7" s="8">
        <v>738270</v>
      </c>
      <c r="F7" s="6">
        <v>16714</v>
      </c>
    </row>
    <row r="8" spans="1:6" ht="15" customHeight="1">
      <c r="A8" s="3" t="s">
        <v>31</v>
      </c>
      <c r="B8" s="3" t="s">
        <v>17</v>
      </c>
      <c r="C8" s="4" t="s">
        <v>11</v>
      </c>
      <c r="D8" s="8">
        <v>1328535</v>
      </c>
      <c r="E8" s="8">
        <v>182791</v>
      </c>
      <c r="F8" s="6">
        <v>1700</v>
      </c>
    </row>
    <row r="9" spans="1:6" ht="15" customHeight="1">
      <c r="A9" s="3" t="s">
        <v>33</v>
      </c>
      <c r="B9" s="3" t="s">
        <v>17</v>
      </c>
      <c r="C9" s="4" t="s">
        <v>11</v>
      </c>
      <c r="D9" s="8">
        <v>6657291</v>
      </c>
      <c r="E9" s="8">
        <v>757235</v>
      </c>
      <c r="F9" s="6">
        <v>26399</v>
      </c>
    </row>
    <row r="10" spans="1:6" ht="15" customHeight="1">
      <c r="A10" s="3" t="s">
        <v>42</v>
      </c>
      <c r="B10" s="3" t="s">
        <v>17</v>
      </c>
      <c r="C10" s="4" t="s">
        <v>11</v>
      </c>
      <c r="D10" s="8">
        <v>8874374</v>
      </c>
      <c r="E10" s="8">
        <v>972903</v>
      </c>
      <c r="F10" s="6">
        <v>23346</v>
      </c>
    </row>
    <row r="11" spans="1:6" ht="15" customHeight="1">
      <c r="A11" s="3" t="s">
        <v>44</v>
      </c>
      <c r="B11" s="3" t="s">
        <v>17</v>
      </c>
      <c r="C11" s="4" t="s">
        <v>11</v>
      </c>
      <c r="D11" s="8">
        <v>19594330</v>
      </c>
      <c r="E11" s="8">
        <v>3062938</v>
      </c>
      <c r="F11" s="6">
        <v>75398</v>
      </c>
    </row>
    <row r="12" spans="1:6" ht="15" customHeight="1">
      <c r="A12" s="3" t="s">
        <v>51</v>
      </c>
      <c r="B12" s="3" t="s">
        <v>17</v>
      </c>
      <c r="C12" s="4" t="s">
        <v>11</v>
      </c>
      <c r="D12" s="8">
        <v>1053252</v>
      </c>
      <c r="E12" s="8">
        <v>145596</v>
      </c>
      <c r="F12" s="6">
        <v>2313</v>
      </c>
    </row>
    <row r="13" spans="1:6" ht="15" customHeight="1">
      <c r="A13" s="3" t="s">
        <v>57</v>
      </c>
      <c r="B13" s="3" t="s">
        <v>17</v>
      </c>
      <c r="C13" s="4" t="s">
        <v>11</v>
      </c>
      <c r="D13" s="8">
        <v>626358</v>
      </c>
      <c r="E13" s="8">
        <v>73149</v>
      </c>
      <c r="F13" s="6">
        <v>622</v>
      </c>
    </row>
    <row r="14" spans="1:6" ht="15" customHeight="1">
      <c r="A14" s="3" t="s">
        <v>19</v>
      </c>
      <c r="B14" s="3" t="s">
        <v>7</v>
      </c>
      <c r="C14" s="4" t="s">
        <v>11</v>
      </c>
      <c r="D14" s="8">
        <v>633736</v>
      </c>
      <c r="E14" s="8">
        <v>110666</v>
      </c>
      <c r="F14" s="6">
        <v>8199</v>
      </c>
    </row>
    <row r="15" spans="1:6" ht="15" customHeight="1">
      <c r="A15" s="3" t="s">
        <v>60</v>
      </c>
      <c r="B15" s="3" t="s">
        <v>7</v>
      </c>
      <c r="C15" s="4" t="s">
        <v>11</v>
      </c>
      <c r="D15" s="8">
        <v>1853881</v>
      </c>
      <c r="E15" s="8">
        <v>327764</v>
      </c>
      <c r="F15" s="6">
        <v>5588</v>
      </c>
    </row>
    <row r="16" spans="1:6" ht="15" customHeight="1">
      <c r="A16" s="3" t="s">
        <v>9</v>
      </c>
      <c r="B16" s="3" t="s">
        <v>10</v>
      </c>
      <c r="C16" s="4" t="s">
        <v>11</v>
      </c>
      <c r="D16" s="8">
        <v>728300</v>
      </c>
      <c r="E16" s="8">
        <v>80627</v>
      </c>
      <c r="F16" s="6">
        <v>4684</v>
      </c>
    </row>
    <row r="17" spans="1:8" ht="15" customHeight="1">
      <c r="A17" s="3" t="s">
        <v>22</v>
      </c>
      <c r="B17" s="3" t="s">
        <v>10</v>
      </c>
      <c r="C17" s="4" t="s">
        <v>11</v>
      </c>
      <c r="D17" s="8">
        <v>1392704</v>
      </c>
      <c r="E17" s="8">
        <v>156729</v>
      </c>
      <c r="F17" s="6">
        <v>3680</v>
      </c>
      <c r="H17" s="23">
        <f>SUM(D2:D17)</f>
        <v>80391926</v>
      </c>
    </row>
    <row r="18" spans="1:8" ht="15" customHeight="1">
      <c r="A18" s="3" t="s">
        <v>26</v>
      </c>
      <c r="B18" s="3" t="s">
        <v>25</v>
      </c>
      <c r="C18" s="4" t="s">
        <v>8</v>
      </c>
      <c r="D18" s="8">
        <v>6542411</v>
      </c>
      <c r="E18" s="8">
        <v>974218</v>
      </c>
      <c r="F18" s="6">
        <v>24099</v>
      </c>
    </row>
    <row r="19" spans="1:8" ht="15" customHeight="1">
      <c r="A19" s="3" t="s">
        <v>28</v>
      </c>
      <c r="B19" s="3" t="s">
        <v>25</v>
      </c>
      <c r="C19" s="4" t="s">
        <v>8</v>
      </c>
      <c r="D19" s="8">
        <v>2882946</v>
      </c>
      <c r="E19" s="8">
        <v>382712</v>
      </c>
      <c r="F19" s="6">
        <v>10123</v>
      </c>
      <c r="H19" s="23">
        <f>SUM(D18:D52)</f>
        <v>233715158</v>
      </c>
    </row>
    <row r="20" spans="1:8" ht="15" customHeight="1">
      <c r="A20" s="3" t="s">
        <v>37</v>
      </c>
      <c r="B20" s="3" t="s">
        <v>25</v>
      </c>
      <c r="C20" s="4" t="s">
        <v>8</v>
      </c>
      <c r="D20" s="8">
        <v>6028076</v>
      </c>
      <c r="E20" s="8">
        <v>908628</v>
      </c>
      <c r="F20" s="6">
        <v>26856</v>
      </c>
    </row>
    <row r="21" spans="1:8" ht="15" customHeight="1">
      <c r="A21" s="3" t="s">
        <v>39</v>
      </c>
      <c r="B21" s="3" t="s">
        <v>25</v>
      </c>
      <c r="C21" s="4" t="s">
        <v>8</v>
      </c>
      <c r="D21" s="8">
        <v>1855617</v>
      </c>
      <c r="E21" s="8">
        <v>227310</v>
      </c>
      <c r="F21" s="6">
        <v>5275</v>
      </c>
    </row>
    <row r="22" spans="1:8" ht="15" customHeight="1">
      <c r="A22" s="3" t="s">
        <v>47</v>
      </c>
      <c r="B22" s="3" t="s">
        <v>25</v>
      </c>
      <c r="C22" s="4" t="s">
        <v>8</v>
      </c>
      <c r="D22" s="8">
        <v>11560380</v>
      </c>
      <c r="E22" s="8">
        <v>1785780</v>
      </c>
      <c r="F22" s="6">
        <v>33030</v>
      </c>
    </row>
    <row r="23" spans="1:8" ht="15" customHeight="1">
      <c r="A23" s="3" t="s">
        <v>53</v>
      </c>
      <c r="B23" s="3" t="s">
        <v>25</v>
      </c>
      <c r="C23" s="4" t="s">
        <v>8</v>
      </c>
      <c r="D23" s="8">
        <v>834708</v>
      </c>
      <c r="E23" s="8">
        <v>116843</v>
      </c>
      <c r="F23" s="6">
        <v>2786</v>
      </c>
    </row>
    <row r="24" spans="1:8" ht="15" customHeight="1">
      <c r="A24" s="3" t="s">
        <v>16</v>
      </c>
      <c r="B24" s="3" t="s">
        <v>17</v>
      </c>
      <c r="C24" s="4" t="s">
        <v>8</v>
      </c>
      <c r="D24" s="8">
        <v>3592053</v>
      </c>
      <c r="E24" s="8">
        <v>374772</v>
      </c>
      <c r="F24" s="6">
        <v>8522</v>
      </c>
    </row>
    <row r="25" spans="1:8" ht="15" customHeight="1">
      <c r="A25" s="3" t="s">
        <v>41</v>
      </c>
      <c r="B25" s="3" t="s">
        <v>17</v>
      </c>
      <c r="C25" s="4" t="s">
        <v>8</v>
      </c>
      <c r="D25" s="8">
        <v>1321069</v>
      </c>
      <c r="E25" s="8">
        <v>117983</v>
      </c>
      <c r="F25" s="6">
        <v>2602</v>
      </c>
    </row>
    <row r="26" spans="1:8" ht="15" customHeight="1">
      <c r="A26" s="3" t="s">
        <v>50</v>
      </c>
      <c r="B26" s="3" t="s">
        <v>17</v>
      </c>
      <c r="C26" s="4" t="s">
        <v>8</v>
      </c>
      <c r="D26" s="8">
        <v>12758729</v>
      </c>
      <c r="E26" s="8">
        <v>1682212</v>
      </c>
      <c r="F26" s="6">
        <v>40164</v>
      </c>
    </row>
    <row r="27" spans="1:8" ht="15" customHeight="1">
      <c r="A27" s="3" t="s">
        <v>6</v>
      </c>
      <c r="B27" s="3" t="s">
        <v>7</v>
      </c>
      <c r="C27" s="4" t="s">
        <v>8</v>
      </c>
      <c r="D27" s="8">
        <v>4817678</v>
      </c>
      <c r="E27" s="8">
        <v>910175</v>
      </c>
      <c r="F27" s="6">
        <v>20727</v>
      </c>
    </row>
    <row r="28" spans="1:8" ht="15" customHeight="1">
      <c r="A28" s="3" t="s">
        <v>13</v>
      </c>
      <c r="B28" s="3" t="s">
        <v>7</v>
      </c>
      <c r="C28" s="4" t="s">
        <v>8</v>
      </c>
      <c r="D28" s="8">
        <v>2947036</v>
      </c>
      <c r="E28" s="8">
        <v>543882</v>
      </c>
      <c r="F28" s="6">
        <v>14243</v>
      </c>
    </row>
    <row r="29" spans="1:8" ht="15" customHeight="1">
      <c r="A29" s="3" t="s">
        <v>18</v>
      </c>
      <c r="B29" s="3" t="s">
        <v>7</v>
      </c>
      <c r="C29" s="4" t="s">
        <v>8</v>
      </c>
      <c r="D29" s="8">
        <v>917060</v>
      </c>
      <c r="E29" s="8">
        <v>113508</v>
      </c>
      <c r="F29" s="6">
        <v>4576</v>
      </c>
    </row>
    <row r="30" spans="1:8" ht="15" customHeight="1">
      <c r="A30" s="3" t="s">
        <v>20</v>
      </c>
      <c r="B30" s="3" t="s">
        <v>7</v>
      </c>
      <c r="C30" s="4" t="s">
        <v>8</v>
      </c>
      <c r="D30" s="8">
        <v>19361792</v>
      </c>
      <c r="E30" s="8">
        <v>3211615</v>
      </c>
      <c r="F30" s="6">
        <v>107521</v>
      </c>
    </row>
    <row r="31" spans="1:8" ht="15" customHeight="1">
      <c r="A31" s="3" t="s">
        <v>21</v>
      </c>
      <c r="B31" s="3" t="s">
        <v>7</v>
      </c>
      <c r="C31" s="4" t="s">
        <v>8</v>
      </c>
      <c r="D31" s="8">
        <v>9907756</v>
      </c>
      <c r="E31" s="8">
        <v>1797969</v>
      </c>
      <c r="F31" s="6">
        <v>38097</v>
      </c>
    </row>
    <row r="32" spans="1:8" ht="15" customHeight="1">
      <c r="A32" s="3" t="s">
        <v>29</v>
      </c>
      <c r="B32" s="3" t="s">
        <v>7</v>
      </c>
      <c r="C32" s="4" t="s">
        <v>8</v>
      </c>
      <c r="D32" s="8">
        <v>4383272</v>
      </c>
      <c r="E32" s="8">
        <v>817542</v>
      </c>
      <c r="F32" s="6">
        <v>9340</v>
      </c>
    </row>
    <row r="33" spans="1:6" ht="15" customHeight="1">
      <c r="A33" s="3" t="s">
        <v>30</v>
      </c>
      <c r="B33" s="3" t="s">
        <v>7</v>
      </c>
      <c r="C33" s="4" t="s">
        <v>8</v>
      </c>
      <c r="D33" s="8">
        <v>4601049</v>
      </c>
      <c r="E33" s="8">
        <v>896524</v>
      </c>
      <c r="F33" s="6">
        <v>23934</v>
      </c>
    </row>
    <row r="34" spans="1:6" ht="15" customHeight="1">
      <c r="A34" s="3" t="s">
        <v>32</v>
      </c>
      <c r="B34" s="3" t="s">
        <v>7</v>
      </c>
      <c r="C34" s="4" t="s">
        <v>8</v>
      </c>
      <c r="D34" s="8">
        <v>5887776</v>
      </c>
      <c r="E34" s="8">
        <v>589818</v>
      </c>
      <c r="F34" s="6">
        <v>26661</v>
      </c>
    </row>
    <row r="35" spans="1:6" ht="15" customHeight="1">
      <c r="A35" s="3" t="s">
        <v>36</v>
      </c>
      <c r="B35" s="3" t="s">
        <v>7</v>
      </c>
      <c r="C35" s="4" t="s">
        <v>8</v>
      </c>
      <c r="D35" s="8">
        <v>2984345</v>
      </c>
      <c r="E35" s="8">
        <v>623113</v>
      </c>
      <c r="F35" s="6">
        <v>8338</v>
      </c>
    </row>
    <row r="36" spans="1:6" ht="15" customHeight="1">
      <c r="A36" s="3" t="s">
        <v>45</v>
      </c>
      <c r="B36" s="3" t="s">
        <v>7</v>
      </c>
      <c r="C36" s="4" t="s">
        <v>8</v>
      </c>
      <c r="D36" s="8">
        <v>9750405</v>
      </c>
      <c r="E36" s="8">
        <v>1668686</v>
      </c>
      <c r="F36" s="6">
        <v>32767</v>
      </c>
    </row>
    <row r="37" spans="1:6" ht="15" customHeight="1">
      <c r="A37" s="3" t="s">
        <v>48</v>
      </c>
      <c r="B37" s="3" t="s">
        <v>7</v>
      </c>
      <c r="C37" s="4" t="s">
        <v>8</v>
      </c>
      <c r="D37" s="8">
        <v>3818851</v>
      </c>
      <c r="E37" s="8">
        <v>623840</v>
      </c>
      <c r="F37" s="6">
        <v>15744</v>
      </c>
    </row>
    <row r="38" spans="1:6" ht="15" customHeight="1">
      <c r="A38" s="3" t="s">
        <v>52</v>
      </c>
      <c r="B38" s="3" t="s">
        <v>7</v>
      </c>
      <c r="C38" s="4" t="s">
        <v>8</v>
      </c>
      <c r="D38" s="8">
        <v>4727273</v>
      </c>
      <c r="E38" s="8">
        <v>843860</v>
      </c>
      <c r="F38" s="6">
        <v>24052</v>
      </c>
    </row>
    <row r="39" spans="1:6" ht="15" customHeight="1">
      <c r="A39" s="3" t="s">
        <v>54</v>
      </c>
      <c r="B39" s="3" t="s">
        <v>7</v>
      </c>
      <c r="C39" s="4" t="s">
        <v>8</v>
      </c>
      <c r="D39" s="8">
        <v>6451365</v>
      </c>
      <c r="E39" s="8">
        <v>1171307</v>
      </c>
      <c r="F39" s="6">
        <v>39848</v>
      </c>
    </row>
    <row r="40" spans="1:6" ht="15" customHeight="1">
      <c r="A40" s="3" t="s">
        <v>55</v>
      </c>
      <c r="B40" s="3" t="s">
        <v>7</v>
      </c>
      <c r="C40" s="4" t="s">
        <v>8</v>
      </c>
      <c r="D40" s="8">
        <v>26092033</v>
      </c>
      <c r="E40" s="8">
        <v>4523708</v>
      </c>
      <c r="F40" s="6">
        <v>109414</v>
      </c>
    </row>
    <row r="41" spans="1:6" ht="15" customHeight="1">
      <c r="A41" s="3" t="s">
        <v>58</v>
      </c>
      <c r="B41" s="3" t="s">
        <v>7</v>
      </c>
      <c r="C41" s="4" t="s">
        <v>8</v>
      </c>
      <c r="D41" s="8">
        <v>8185131</v>
      </c>
      <c r="E41" s="8">
        <v>953395</v>
      </c>
      <c r="F41" s="6">
        <v>16340</v>
      </c>
    </row>
    <row r="42" spans="1:6" ht="15" customHeight="1">
      <c r="A42" s="3" t="s">
        <v>12</v>
      </c>
      <c r="B42" s="3" t="s">
        <v>10</v>
      </c>
      <c r="C42" s="4" t="s">
        <v>8</v>
      </c>
      <c r="D42" s="8">
        <v>6561516</v>
      </c>
      <c r="E42" s="8">
        <v>1199061</v>
      </c>
      <c r="F42" s="6">
        <v>26916</v>
      </c>
    </row>
    <row r="43" spans="1:6" ht="15" customHeight="1">
      <c r="A43" s="3" t="s">
        <v>14</v>
      </c>
      <c r="B43" s="3" t="s">
        <v>10</v>
      </c>
      <c r="C43" s="4" t="s">
        <v>8</v>
      </c>
      <c r="D43" s="8">
        <v>38066920</v>
      </c>
      <c r="E43" s="8">
        <v>6259098</v>
      </c>
      <c r="F43" s="6">
        <v>153709</v>
      </c>
    </row>
    <row r="44" spans="1:6" ht="15" customHeight="1">
      <c r="A44" s="3" t="s">
        <v>15</v>
      </c>
      <c r="B44" s="3" t="s">
        <v>10</v>
      </c>
      <c r="C44" s="4" t="s">
        <v>8</v>
      </c>
      <c r="D44" s="8">
        <v>5197580</v>
      </c>
      <c r="E44" s="8">
        <v>630786</v>
      </c>
      <c r="F44" s="6">
        <v>16554</v>
      </c>
    </row>
    <row r="45" spans="1:6" ht="15" customHeight="1">
      <c r="A45" s="3" t="s">
        <v>23</v>
      </c>
      <c r="B45" s="3" t="s">
        <v>10</v>
      </c>
      <c r="C45" s="4" t="s">
        <v>8</v>
      </c>
      <c r="D45" s="8">
        <v>1599464</v>
      </c>
      <c r="E45" s="8">
        <v>237981</v>
      </c>
      <c r="F45" s="6">
        <v>3468</v>
      </c>
    </row>
    <row r="46" spans="1:6" ht="15" customHeight="1">
      <c r="A46" s="3" t="s">
        <v>38</v>
      </c>
      <c r="B46" s="3" t="s">
        <v>10</v>
      </c>
      <c r="C46" s="4" t="s">
        <v>8</v>
      </c>
      <c r="D46" s="8">
        <v>1006370</v>
      </c>
      <c r="E46" s="8">
        <v>153954</v>
      </c>
      <c r="F46" s="6">
        <v>3313</v>
      </c>
    </row>
    <row r="47" spans="1:6" ht="15" customHeight="1">
      <c r="A47" s="3" t="s">
        <v>40</v>
      </c>
      <c r="B47" s="3" t="s">
        <v>10</v>
      </c>
      <c r="C47" s="4" t="s">
        <v>8</v>
      </c>
      <c r="D47" s="8">
        <v>2761584</v>
      </c>
      <c r="E47" s="8">
        <v>426730</v>
      </c>
      <c r="F47" s="6">
        <v>18045</v>
      </c>
    </row>
    <row r="48" spans="1:6" ht="15" customHeight="1">
      <c r="A48" s="3" t="s">
        <v>43</v>
      </c>
      <c r="B48" s="3" t="s">
        <v>10</v>
      </c>
      <c r="C48" s="4" t="s">
        <v>8</v>
      </c>
      <c r="D48" s="8">
        <v>2080085</v>
      </c>
      <c r="E48" s="8">
        <v>436153</v>
      </c>
      <c r="F48" s="6">
        <v>12459</v>
      </c>
    </row>
    <row r="49" spans="1:6" ht="15" customHeight="1">
      <c r="A49" s="3" t="s">
        <v>49</v>
      </c>
      <c r="B49" s="3" t="s">
        <v>10</v>
      </c>
      <c r="C49" s="4" t="s">
        <v>8</v>
      </c>
      <c r="D49" s="8">
        <v>3900343</v>
      </c>
      <c r="E49" s="8">
        <v>644450</v>
      </c>
      <c r="F49" s="6">
        <v>9224</v>
      </c>
    </row>
    <row r="50" spans="1:6" ht="15" customHeight="1">
      <c r="A50" s="3" t="s">
        <v>56</v>
      </c>
      <c r="B50" s="3" t="s">
        <v>10</v>
      </c>
      <c r="C50" s="4" t="s">
        <v>8</v>
      </c>
      <c r="D50" s="8">
        <v>2858111</v>
      </c>
      <c r="E50" s="8">
        <v>339900</v>
      </c>
      <c r="F50" s="6">
        <v>6346</v>
      </c>
    </row>
    <row r="51" spans="1:6" ht="15" customHeight="1">
      <c r="A51" s="3" t="s">
        <v>59</v>
      </c>
      <c r="B51" s="3" t="s">
        <v>10</v>
      </c>
      <c r="C51" s="4" t="s">
        <v>8</v>
      </c>
      <c r="D51" s="8">
        <v>6899123</v>
      </c>
      <c r="E51" s="8">
        <v>913619</v>
      </c>
      <c r="F51" s="6">
        <v>20136</v>
      </c>
    </row>
    <row r="52" spans="1:6" ht="15" customHeight="1">
      <c r="A52" s="3" t="s">
        <v>62</v>
      </c>
      <c r="B52" s="3" t="s">
        <v>10</v>
      </c>
      <c r="C52" s="4" t="s">
        <v>8</v>
      </c>
      <c r="D52" s="8">
        <v>575251</v>
      </c>
      <c r="E52" s="8">
        <v>63774</v>
      </c>
      <c r="F52" s="6">
        <v>1142</v>
      </c>
    </row>
    <row r="53" spans="1:6" ht="15" customHeight="1">
      <c r="E53" s="7">
        <f>SUM(E2:E52)</f>
        <v>48208387</v>
      </c>
    </row>
    <row r="54" spans="1:6" ht="15" customHeight="1"/>
    <row r="55" spans="1:6" ht="15" customHeight="1"/>
    <row r="56" spans="1:6" ht="15" customHeight="1"/>
    <row r="57" spans="1:6" ht="15" customHeight="1"/>
    <row r="58" spans="1:6" ht="15" customHeight="1"/>
    <row r="59" spans="1:6" ht="15" customHeight="1"/>
    <row r="60" spans="1:6" ht="15" customHeight="1"/>
    <row r="61" spans="1:6" ht="15" customHeight="1"/>
    <row r="62" spans="1:6" ht="15" customHeight="1"/>
    <row r="63" spans="1:6" ht="15" customHeight="1"/>
    <row r="64" spans="1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</sheetData>
  <sortState ref="A2:F53">
    <sortCondition ref="C2"/>
  </sortState>
  <dataValidations xWindow="345" yWindow="235" count="2">
    <dataValidation allowBlank="1" showInputMessage="1" showErrorMessage="1" prompt="0=no&#10;1=yes" sqref="C1:C1048576"/>
    <dataValidation allowBlank="1" showInputMessage="1" showErrorMessage="1" prompt="1=north&#10;2=midwest&#10;3=west&#10;4=south" sqref="B1:B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3"/>
  <sheetViews>
    <sheetView workbookViewId="0">
      <selection activeCell="D1" sqref="D1"/>
    </sheetView>
  </sheetViews>
  <sheetFormatPr defaultRowHeight="15"/>
  <cols>
    <col min="1" max="1" width="15.28515625" bestFit="1" customWidth="1"/>
    <col min="2" max="2" width="9" bestFit="1" customWidth="1"/>
  </cols>
  <sheetData>
    <row r="1" spans="1:3">
      <c r="A1" t="s">
        <v>0</v>
      </c>
      <c r="B1" t="s">
        <v>1</v>
      </c>
      <c r="C1" t="s">
        <v>63</v>
      </c>
    </row>
    <row r="2" spans="1:3">
      <c r="A2" s="3" t="s">
        <v>24</v>
      </c>
      <c r="B2" s="3" t="s">
        <v>25</v>
      </c>
    </row>
    <row r="3" spans="1:3">
      <c r="A3" s="3" t="s">
        <v>26</v>
      </c>
      <c r="B3" s="3" t="s">
        <v>25</v>
      </c>
    </row>
    <row r="4" spans="1:3">
      <c r="A4" s="3" t="s">
        <v>27</v>
      </c>
      <c r="B4" s="3" t="s">
        <v>25</v>
      </c>
    </row>
    <row r="5" spans="1:3">
      <c r="A5" s="3" t="s">
        <v>28</v>
      </c>
      <c r="B5" s="3" t="s">
        <v>25</v>
      </c>
    </row>
    <row r="6" spans="1:3">
      <c r="A6" s="3" t="s">
        <v>34</v>
      </c>
      <c r="B6" s="3" t="s">
        <v>25</v>
      </c>
    </row>
    <row r="7" spans="1:3">
      <c r="A7" s="3" t="s">
        <v>35</v>
      </c>
      <c r="B7" s="3" t="s">
        <v>25</v>
      </c>
    </row>
    <row r="8" spans="1:3">
      <c r="A8" s="3" t="s">
        <v>37</v>
      </c>
      <c r="B8" s="3" t="s">
        <v>25</v>
      </c>
    </row>
    <row r="9" spans="1:3">
      <c r="A9" s="3" t="s">
        <v>39</v>
      </c>
      <c r="B9" s="3" t="s">
        <v>25</v>
      </c>
    </row>
    <row r="10" spans="1:3">
      <c r="A10" s="3" t="s">
        <v>46</v>
      </c>
      <c r="B10" s="3" t="s">
        <v>25</v>
      </c>
    </row>
    <row r="11" spans="1:3">
      <c r="A11" s="3" t="s">
        <v>47</v>
      </c>
      <c r="B11" s="3" t="s">
        <v>25</v>
      </c>
    </row>
    <row r="12" spans="1:3">
      <c r="A12" s="3" t="s">
        <v>53</v>
      </c>
      <c r="B12" s="3" t="s">
        <v>25</v>
      </c>
      <c r="C12" s="10">
        <f>COUNTA(B2:B13)</f>
        <v>12</v>
      </c>
    </row>
    <row r="13" spans="1:3">
      <c r="A13" s="3" t="s">
        <v>61</v>
      </c>
      <c r="B13" s="10" t="s">
        <v>25</v>
      </c>
    </row>
    <row r="14" spans="1:3">
      <c r="A14" s="3" t="s">
        <v>16</v>
      </c>
      <c r="B14" s="3" t="s">
        <v>17</v>
      </c>
    </row>
    <row r="15" spans="1:3">
      <c r="A15" s="3" t="s">
        <v>31</v>
      </c>
      <c r="B15" s="3" t="s">
        <v>17</v>
      </c>
    </row>
    <row r="16" spans="1:3">
      <c r="A16" s="3" t="s">
        <v>33</v>
      </c>
      <c r="B16" s="3" t="s">
        <v>17</v>
      </c>
    </row>
    <row r="17" spans="1:3">
      <c r="A17" s="3" t="s">
        <v>41</v>
      </c>
      <c r="B17" s="3" t="s">
        <v>17</v>
      </c>
    </row>
    <row r="18" spans="1:3">
      <c r="A18" s="3" t="s">
        <v>42</v>
      </c>
      <c r="B18" s="3" t="s">
        <v>17</v>
      </c>
    </row>
    <row r="19" spans="1:3">
      <c r="A19" s="3" t="s">
        <v>44</v>
      </c>
      <c r="B19" s="3" t="s">
        <v>17</v>
      </c>
    </row>
    <row r="20" spans="1:3">
      <c r="A20" s="3" t="s">
        <v>50</v>
      </c>
      <c r="B20" s="3" t="s">
        <v>17</v>
      </c>
    </row>
    <row r="21" spans="1:3">
      <c r="A21" s="3" t="s">
        <v>51</v>
      </c>
      <c r="B21" s="3" t="s">
        <v>17</v>
      </c>
      <c r="C21" s="10">
        <f>COUNTA(B14:B22)</f>
        <v>9</v>
      </c>
    </row>
    <row r="22" spans="1:3">
      <c r="A22" s="3" t="s">
        <v>57</v>
      </c>
      <c r="B22" s="10" t="s">
        <v>17</v>
      </c>
    </row>
    <row r="23" spans="1:3">
      <c r="A23" s="3" t="s">
        <v>6</v>
      </c>
      <c r="B23" s="3" t="s">
        <v>7</v>
      </c>
    </row>
    <row r="24" spans="1:3">
      <c r="A24" s="3" t="s">
        <v>13</v>
      </c>
      <c r="B24" s="3" t="s">
        <v>7</v>
      </c>
    </row>
    <row r="25" spans="1:3">
      <c r="A25" s="3" t="s">
        <v>18</v>
      </c>
      <c r="B25" s="3" t="s">
        <v>7</v>
      </c>
    </row>
    <row r="26" spans="1:3">
      <c r="A26" s="3" t="s">
        <v>19</v>
      </c>
      <c r="B26" s="3" t="s">
        <v>7</v>
      </c>
    </row>
    <row r="27" spans="1:3">
      <c r="A27" s="3" t="s">
        <v>20</v>
      </c>
      <c r="B27" s="3" t="s">
        <v>7</v>
      </c>
    </row>
    <row r="28" spans="1:3">
      <c r="A28" s="3" t="s">
        <v>21</v>
      </c>
      <c r="B28" s="3" t="s">
        <v>7</v>
      </c>
    </row>
    <row r="29" spans="1:3">
      <c r="A29" s="3" t="s">
        <v>29</v>
      </c>
      <c r="B29" s="3" t="s">
        <v>7</v>
      </c>
    </row>
    <row r="30" spans="1:3">
      <c r="A30" s="3" t="s">
        <v>30</v>
      </c>
      <c r="B30" s="3" t="s">
        <v>7</v>
      </c>
    </row>
    <row r="31" spans="1:3">
      <c r="A31" s="3" t="s">
        <v>32</v>
      </c>
      <c r="B31" s="3" t="s">
        <v>7</v>
      </c>
    </row>
    <row r="32" spans="1:3">
      <c r="A32" s="3" t="s">
        <v>36</v>
      </c>
      <c r="B32" s="3" t="s">
        <v>7</v>
      </c>
    </row>
    <row r="33" spans="1:3">
      <c r="A33" s="3" t="s">
        <v>45</v>
      </c>
      <c r="B33" s="3" t="s">
        <v>7</v>
      </c>
    </row>
    <row r="34" spans="1:3">
      <c r="A34" s="3" t="s">
        <v>48</v>
      </c>
      <c r="B34" s="3" t="s">
        <v>7</v>
      </c>
    </row>
    <row r="35" spans="1:3">
      <c r="A35" s="3" t="s">
        <v>52</v>
      </c>
      <c r="B35" s="3" t="s">
        <v>7</v>
      </c>
    </row>
    <row r="36" spans="1:3">
      <c r="A36" s="3" t="s">
        <v>54</v>
      </c>
      <c r="B36" s="3" t="s">
        <v>7</v>
      </c>
    </row>
    <row r="37" spans="1:3">
      <c r="A37" s="3" t="s">
        <v>55</v>
      </c>
      <c r="B37" s="3" t="s">
        <v>7</v>
      </c>
    </row>
    <row r="38" spans="1:3">
      <c r="A38" s="3" t="s">
        <v>58</v>
      </c>
      <c r="B38" s="3" t="s">
        <v>7</v>
      </c>
      <c r="C38" s="11">
        <f>COUNTA(B23:B39)</f>
        <v>17</v>
      </c>
    </row>
    <row r="39" spans="1:3">
      <c r="A39" s="3" t="s">
        <v>60</v>
      </c>
      <c r="B39" s="3" t="s">
        <v>7</v>
      </c>
    </row>
    <row r="40" spans="1:3">
      <c r="A40" s="3" t="s">
        <v>9</v>
      </c>
      <c r="B40" s="3" t="s">
        <v>10</v>
      </c>
    </row>
    <row r="41" spans="1:3">
      <c r="A41" s="3" t="s">
        <v>12</v>
      </c>
      <c r="B41" s="3" t="s">
        <v>10</v>
      </c>
    </row>
    <row r="42" spans="1:3">
      <c r="A42" s="3" t="s">
        <v>14</v>
      </c>
      <c r="B42" s="3" t="s">
        <v>10</v>
      </c>
    </row>
    <row r="43" spans="1:3">
      <c r="A43" s="3" t="s">
        <v>15</v>
      </c>
      <c r="B43" s="3" t="s">
        <v>10</v>
      </c>
    </row>
    <row r="44" spans="1:3">
      <c r="A44" s="3" t="s">
        <v>22</v>
      </c>
      <c r="B44" s="3" t="s">
        <v>10</v>
      </c>
    </row>
    <row r="45" spans="1:3">
      <c r="A45" s="3" t="s">
        <v>23</v>
      </c>
      <c r="B45" s="3" t="s">
        <v>10</v>
      </c>
    </row>
    <row r="46" spans="1:3">
      <c r="A46" s="3" t="s">
        <v>38</v>
      </c>
      <c r="B46" s="3" t="s">
        <v>10</v>
      </c>
    </row>
    <row r="47" spans="1:3">
      <c r="A47" s="3" t="s">
        <v>40</v>
      </c>
      <c r="B47" s="3" t="s">
        <v>10</v>
      </c>
    </row>
    <row r="48" spans="1:3">
      <c r="A48" s="3" t="s">
        <v>43</v>
      </c>
      <c r="B48" s="3" t="s">
        <v>10</v>
      </c>
    </row>
    <row r="49" spans="1:3">
      <c r="A49" s="3" t="s">
        <v>49</v>
      </c>
      <c r="B49" s="3" t="s">
        <v>10</v>
      </c>
    </row>
    <row r="50" spans="1:3">
      <c r="A50" s="3" t="s">
        <v>56</v>
      </c>
      <c r="B50" s="3" t="s">
        <v>10</v>
      </c>
    </row>
    <row r="51" spans="1:3">
      <c r="A51" s="3" t="s">
        <v>59</v>
      </c>
      <c r="B51" s="3" t="s">
        <v>10</v>
      </c>
      <c r="C51">
        <f>COUNTA(B40:B52)</f>
        <v>13</v>
      </c>
    </row>
    <row r="52" spans="1:3">
      <c r="A52" s="3" t="s">
        <v>62</v>
      </c>
      <c r="B52" s="3" t="s">
        <v>10</v>
      </c>
      <c r="C52" s="9">
        <f>C51+C38+C21+C12</f>
        <v>51</v>
      </c>
    </row>
    <row r="53" spans="1:3">
      <c r="A53" s="3"/>
      <c r="B53" s="3"/>
    </row>
  </sheetData>
  <sortState ref="A1:B51">
    <sortCondition ref="B1"/>
  </sortState>
  <dataValidations count="1">
    <dataValidation allowBlank="1" showInputMessage="1" showErrorMessage="1" prompt="1=north&#10;2=midwest&#10;3=west&#10;4=south" sqref="B2:B5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6:L88"/>
  <sheetViews>
    <sheetView topLeftCell="C14" workbookViewId="0">
      <selection activeCell="G16" sqref="G16"/>
    </sheetView>
  </sheetViews>
  <sheetFormatPr defaultRowHeight="15"/>
  <cols>
    <col min="1" max="1" width="18.140625" bestFit="1" customWidth="1"/>
    <col min="2" max="2" width="15.28515625" bestFit="1" customWidth="1"/>
    <col min="6" max="6" width="19" bestFit="1" customWidth="1"/>
    <col min="7" max="7" width="21.7109375" bestFit="1" customWidth="1"/>
    <col min="9" max="9" width="32.7109375" bestFit="1" customWidth="1"/>
    <col min="10" max="10" width="45" bestFit="1" customWidth="1"/>
    <col min="11" max="11" width="12" bestFit="1" customWidth="1"/>
  </cols>
  <sheetData>
    <row r="6" spans="6:12">
      <c r="F6" s="1" t="s">
        <v>2</v>
      </c>
      <c r="G6" s="2" t="s">
        <v>5</v>
      </c>
    </row>
    <row r="7" spans="6:12" ht="15.75">
      <c r="F7" s="4" t="s">
        <v>11</v>
      </c>
      <c r="G7" s="6">
        <v>4684</v>
      </c>
    </row>
    <row r="8" spans="6:12" ht="15.75">
      <c r="F8" s="4" t="s">
        <v>11</v>
      </c>
      <c r="G8" s="6">
        <v>8199</v>
      </c>
    </row>
    <row r="9" spans="6:12" ht="15.75">
      <c r="F9" s="4" t="s">
        <v>11</v>
      </c>
      <c r="G9" s="6">
        <v>3680</v>
      </c>
    </row>
    <row r="10" spans="6:12" ht="15.75">
      <c r="F10" s="4" t="s">
        <v>11</v>
      </c>
      <c r="G10" s="6">
        <v>47663</v>
      </c>
    </row>
    <row r="11" spans="6:12" ht="15.75">
      <c r="F11" s="4" t="s">
        <v>11</v>
      </c>
      <c r="G11" s="6">
        <v>8497</v>
      </c>
    </row>
    <row r="12" spans="6:12" ht="15.75">
      <c r="F12" s="4" t="s">
        <v>11</v>
      </c>
      <c r="G12" s="6">
        <v>1700</v>
      </c>
      <c r="L12">
        <f>COUNTA(F7:F22)</f>
        <v>16</v>
      </c>
    </row>
    <row r="13" spans="6:12" ht="15.75">
      <c r="F13" s="4" t="s">
        <v>11</v>
      </c>
      <c r="G13" s="6">
        <v>26399</v>
      </c>
    </row>
    <row r="14" spans="6:12" ht="15.75">
      <c r="F14" s="4" t="s">
        <v>11</v>
      </c>
      <c r="G14" s="6">
        <v>42348</v>
      </c>
    </row>
    <row r="15" spans="6:12" ht="15.75">
      <c r="F15" s="4" t="s">
        <v>11</v>
      </c>
      <c r="G15" s="6">
        <v>12505</v>
      </c>
    </row>
    <row r="16" spans="6:12" ht="15.75">
      <c r="F16" s="4" t="s">
        <v>11</v>
      </c>
      <c r="G16" s="6">
        <v>23346</v>
      </c>
    </row>
    <row r="17" spans="1:11" ht="15.75">
      <c r="F17" s="4" t="s">
        <v>11</v>
      </c>
      <c r="G17" s="6">
        <v>75398</v>
      </c>
    </row>
    <row r="18" spans="1:11" ht="15.75">
      <c r="F18" s="4" t="s">
        <v>11</v>
      </c>
      <c r="G18" s="6">
        <v>1960</v>
      </c>
    </row>
    <row r="19" spans="1:11" ht="15.75">
      <c r="F19" s="4" t="s">
        <v>11</v>
      </c>
      <c r="G19" s="6">
        <v>2313</v>
      </c>
    </row>
    <row r="20" spans="1:11" ht="16.5" thickBot="1">
      <c r="F20" s="4" t="s">
        <v>11</v>
      </c>
      <c r="G20" s="6">
        <v>622</v>
      </c>
    </row>
    <row r="21" spans="1:11" ht="15.75">
      <c r="A21" s="14" t="s">
        <v>64</v>
      </c>
      <c r="B21" s="14"/>
      <c r="F21" s="4" t="s">
        <v>11</v>
      </c>
      <c r="G21" s="6">
        <v>5588</v>
      </c>
      <c r="I21" t="s">
        <v>78</v>
      </c>
      <c r="J21" t="s">
        <v>84</v>
      </c>
      <c r="K21" t="s">
        <v>81</v>
      </c>
    </row>
    <row r="22" spans="1:11" ht="15.75">
      <c r="A22" s="12"/>
      <c r="B22" s="12"/>
      <c r="F22" s="4" t="s">
        <v>11</v>
      </c>
      <c r="G22" s="6">
        <v>16714</v>
      </c>
      <c r="I22" s="19">
        <f>SUM(G7:G21)</f>
        <v>264902</v>
      </c>
      <c r="J22" s="20">
        <f>I22/L12</f>
        <v>16556.375</v>
      </c>
      <c r="K22">
        <v>16</v>
      </c>
    </row>
    <row r="23" spans="1:11" ht="15.75">
      <c r="A23" s="12" t="s">
        <v>65</v>
      </c>
      <c r="B23" s="21">
        <v>23489.941176470587</v>
      </c>
      <c r="F23" s="4" t="s">
        <v>8</v>
      </c>
      <c r="G23" s="6">
        <v>20727</v>
      </c>
      <c r="I23" t="s">
        <v>79</v>
      </c>
      <c r="J23" t="s">
        <v>85</v>
      </c>
      <c r="K23" t="s">
        <v>81</v>
      </c>
    </row>
    <row r="24" spans="1:11" ht="15.75">
      <c r="A24" s="12" t="s">
        <v>66</v>
      </c>
      <c r="B24" s="21">
        <v>4164.3876911127736</v>
      </c>
      <c r="F24" s="4" t="s">
        <v>8</v>
      </c>
      <c r="G24" s="6">
        <v>26916</v>
      </c>
      <c r="I24" s="17">
        <f>SUM(G23:G57)</f>
        <v>916371</v>
      </c>
      <c r="J24" s="18">
        <f>I24/K24</f>
        <v>26182.028571428571</v>
      </c>
      <c r="K24">
        <f>51-16</f>
        <v>35</v>
      </c>
    </row>
    <row r="25" spans="1:11" ht="15.75">
      <c r="A25" s="12" t="s">
        <v>67</v>
      </c>
      <c r="B25" s="21">
        <v>15744</v>
      </c>
      <c r="F25" s="4" t="s">
        <v>8</v>
      </c>
      <c r="G25" s="6">
        <v>14243</v>
      </c>
      <c r="I25" t="s">
        <v>82</v>
      </c>
      <c r="J25" s="15">
        <f>K22/51</f>
        <v>0.31372549019607843</v>
      </c>
    </row>
    <row r="26" spans="1:11" ht="15.75">
      <c r="A26" s="12" t="s">
        <v>68</v>
      </c>
      <c r="B26" s="21" t="e">
        <v>#N/A</v>
      </c>
      <c r="F26" s="4" t="s">
        <v>8</v>
      </c>
      <c r="G26" s="6">
        <v>153709</v>
      </c>
      <c r="I26" t="s">
        <v>83</v>
      </c>
      <c r="J26" s="15">
        <f>35/51</f>
        <v>0.68627450980392157</v>
      </c>
    </row>
    <row r="27" spans="1:11" ht="15.75">
      <c r="A27" s="12" t="s">
        <v>69</v>
      </c>
      <c r="B27" s="21">
        <v>29739.676644786687</v>
      </c>
      <c r="F27" s="4" t="s">
        <v>8</v>
      </c>
      <c r="G27" s="6">
        <v>16554</v>
      </c>
    </row>
    <row r="28" spans="1:11" ht="15.75">
      <c r="A28" s="12" t="s">
        <v>70</v>
      </c>
      <c r="B28" s="21">
        <v>884448366.93647063</v>
      </c>
      <c r="F28" s="4" t="s">
        <v>8</v>
      </c>
      <c r="G28" s="6">
        <v>8522</v>
      </c>
    </row>
    <row r="29" spans="1:11" ht="15.75">
      <c r="A29" s="12" t="s">
        <v>71</v>
      </c>
      <c r="B29" s="21">
        <v>8.4229811502608296</v>
      </c>
      <c r="F29" s="4" t="s">
        <v>8</v>
      </c>
      <c r="G29" s="6">
        <v>4576</v>
      </c>
    </row>
    <row r="30" spans="1:11" ht="15.75">
      <c r="A30" s="12" t="s">
        <v>72</v>
      </c>
      <c r="B30" s="21">
        <v>2.7368527566854053</v>
      </c>
      <c r="F30" s="4" t="s">
        <v>8</v>
      </c>
      <c r="G30" s="6">
        <v>107521</v>
      </c>
      <c r="I30" s="23">
        <v>80391926</v>
      </c>
      <c r="J30" t="s">
        <v>86</v>
      </c>
      <c r="K30">
        <f>K29*100000</f>
        <v>0</v>
      </c>
    </row>
    <row r="31" spans="1:11" ht="15.75">
      <c r="A31" s="12" t="s">
        <v>73</v>
      </c>
      <c r="B31" s="21">
        <v>153087</v>
      </c>
      <c r="F31" s="4" t="s">
        <v>8</v>
      </c>
      <c r="G31" s="6">
        <v>38097</v>
      </c>
      <c r="I31" s="3"/>
      <c r="K31">
        <f>K28*100000</f>
        <v>0</v>
      </c>
    </row>
    <row r="32" spans="1:11" ht="15.75">
      <c r="A32" s="12" t="s">
        <v>74</v>
      </c>
      <c r="B32" s="21">
        <v>622</v>
      </c>
      <c r="F32" s="4" t="s">
        <v>8</v>
      </c>
      <c r="G32" s="6">
        <v>3468</v>
      </c>
      <c r="I32" s="23">
        <v>233715158</v>
      </c>
      <c r="J32" t="s">
        <v>87</v>
      </c>
    </row>
    <row r="33" spans="1:10" ht="15.75">
      <c r="A33" s="12" t="s">
        <v>75</v>
      </c>
      <c r="B33" s="21">
        <v>153709</v>
      </c>
      <c r="F33" s="4" t="s">
        <v>8</v>
      </c>
      <c r="G33" s="6">
        <v>24099</v>
      </c>
      <c r="I33" s="24">
        <f>I22/I30</f>
        <v>3.295131901678783E-3</v>
      </c>
    </row>
    <row r="34" spans="1:10" ht="15.75">
      <c r="A34" s="12" t="s">
        <v>76</v>
      </c>
      <c r="B34" s="21">
        <v>1197987</v>
      </c>
      <c r="F34" s="4" t="s">
        <v>8</v>
      </c>
      <c r="G34" s="6">
        <v>10123</v>
      </c>
      <c r="I34">
        <f>I24/I32</f>
        <v>3.9208881779075706E-3</v>
      </c>
    </row>
    <row r="35" spans="1:10" ht="16.5" thickBot="1">
      <c r="A35" s="13" t="s">
        <v>77</v>
      </c>
      <c r="B35" s="22">
        <v>51</v>
      </c>
      <c r="F35" s="4" t="s">
        <v>8</v>
      </c>
      <c r="G35" s="6">
        <v>9340</v>
      </c>
      <c r="I35">
        <f>I34*100000</f>
        <v>392.08881779075705</v>
      </c>
      <c r="J35" t="s">
        <v>88</v>
      </c>
    </row>
    <row r="36" spans="1:10" ht="15.75">
      <c r="F36" s="4" t="s">
        <v>8</v>
      </c>
      <c r="G36" s="6">
        <v>23934</v>
      </c>
      <c r="I36">
        <f>I33*100000</f>
        <v>329.51319016787829</v>
      </c>
      <c r="J36" t="s">
        <v>88</v>
      </c>
    </row>
    <row r="37" spans="1:10" ht="15.75">
      <c r="F37" s="4" t="s">
        <v>8</v>
      </c>
      <c r="G37" s="6">
        <v>26661</v>
      </c>
    </row>
    <row r="38" spans="1:10" ht="15.75">
      <c r="F38" s="4" t="s">
        <v>8</v>
      </c>
      <c r="G38" s="6">
        <v>8338</v>
      </c>
    </row>
    <row r="39" spans="1:10" ht="15.75">
      <c r="F39" s="4" t="s">
        <v>8</v>
      </c>
      <c r="G39" s="6">
        <v>26856</v>
      </c>
    </row>
    <row r="40" spans="1:10" ht="15.75">
      <c r="F40" s="4" t="s">
        <v>8</v>
      </c>
      <c r="G40" s="6">
        <v>3313</v>
      </c>
    </row>
    <row r="41" spans="1:10" ht="15.75">
      <c r="F41" s="4" t="s">
        <v>8</v>
      </c>
      <c r="G41" s="6">
        <v>5275</v>
      </c>
    </row>
    <row r="42" spans="1:10" ht="15.75">
      <c r="F42" s="4" t="s">
        <v>8</v>
      </c>
      <c r="G42" s="6">
        <v>18045</v>
      </c>
    </row>
    <row r="43" spans="1:10" ht="15.75">
      <c r="F43" s="4" t="s">
        <v>8</v>
      </c>
      <c r="G43" s="6">
        <v>2602</v>
      </c>
    </row>
    <row r="44" spans="1:10" ht="15.75">
      <c r="F44" s="4" t="s">
        <v>8</v>
      </c>
      <c r="G44" s="6">
        <v>12459</v>
      </c>
    </row>
    <row r="45" spans="1:10" ht="15.75">
      <c r="F45" s="4" t="s">
        <v>8</v>
      </c>
      <c r="G45" s="6">
        <v>32767</v>
      </c>
    </row>
    <row r="46" spans="1:10" ht="15.75">
      <c r="F46" s="4" t="s">
        <v>8</v>
      </c>
      <c r="G46" s="6">
        <v>33030</v>
      </c>
    </row>
    <row r="47" spans="1:10" ht="15.75">
      <c r="F47" s="4" t="s">
        <v>8</v>
      </c>
      <c r="G47" s="6">
        <v>15744</v>
      </c>
    </row>
    <row r="48" spans="1:10" ht="15.75">
      <c r="F48" s="4" t="s">
        <v>8</v>
      </c>
      <c r="G48" s="6">
        <v>9224</v>
      </c>
    </row>
    <row r="49" spans="6:7" ht="15.75">
      <c r="F49" s="4" t="s">
        <v>8</v>
      </c>
      <c r="G49" s="6">
        <v>40164</v>
      </c>
    </row>
    <row r="50" spans="6:7" ht="15.75">
      <c r="F50" s="4" t="s">
        <v>8</v>
      </c>
      <c r="G50" s="6">
        <v>24052</v>
      </c>
    </row>
    <row r="51" spans="6:7" ht="15.75">
      <c r="F51" s="4" t="s">
        <v>8</v>
      </c>
      <c r="G51" s="6">
        <v>2786</v>
      </c>
    </row>
    <row r="52" spans="6:7" ht="15.75">
      <c r="F52" s="4" t="s">
        <v>8</v>
      </c>
      <c r="G52" s="6">
        <v>39848</v>
      </c>
    </row>
    <row r="53" spans="6:7" ht="15.75">
      <c r="F53" s="4" t="s">
        <v>8</v>
      </c>
      <c r="G53" s="6">
        <v>109414</v>
      </c>
    </row>
    <row r="54" spans="6:7" ht="15.75">
      <c r="F54" s="4" t="s">
        <v>8</v>
      </c>
      <c r="G54" s="6">
        <v>6346</v>
      </c>
    </row>
    <row r="55" spans="6:7" ht="15.75">
      <c r="F55" s="4" t="s">
        <v>8</v>
      </c>
      <c r="G55" s="6">
        <v>16340</v>
      </c>
    </row>
    <row r="56" spans="6:7" ht="15.75">
      <c r="F56" s="4" t="s">
        <v>8</v>
      </c>
      <c r="G56" s="6">
        <v>20136</v>
      </c>
    </row>
    <row r="57" spans="6:7" ht="15.75">
      <c r="F57" s="4" t="s">
        <v>8</v>
      </c>
      <c r="G57" s="6">
        <v>1142</v>
      </c>
    </row>
    <row r="83" spans="6:6" ht="15.75">
      <c r="F83" s="6"/>
    </row>
    <row r="84" spans="6:6" ht="15.75">
      <c r="F84" s="6"/>
    </row>
    <row r="85" spans="6:6" ht="15.75">
      <c r="F85" s="6"/>
    </row>
    <row r="86" spans="6:6" ht="15.75">
      <c r="F86" s="6"/>
    </row>
    <row r="87" spans="6:6" ht="15.75">
      <c r="F87" s="6"/>
    </row>
    <row r="88" spans="6:6" ht="15.75">
      <c r="F88" s="6"/>
    </row>
  </sheetData>
  <sortState ref="F7:G57">
    <sortCondition ref="F7"/>
  </sortState>
  <dataValidations count="1">
    <dataValidation allowBlank="1" showInputMessage="1" showErrorMessage="1" prompt="0=no&#10;1=yes" sqref="F6:F57"/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F3:N54"/>
  <sheetViews>
    <sheetView topLeftCell="A16" workbookViewId="0">
      <selection activeCell="I29" sqref="I29:J32"/>
    </sheetView>
  </sheetViews>
  <sheetFormatPr defaultRowHeight="15"/>
  <cols>
    <col min="6" max="6" width="9" bestFit="1" customWidth="1"/>
    <col min="7" max="7" width="13.5703125" bestFit="1" customWidth="1"/>
    <col min="10" max="10" width="11.140625" bestFit="1" customWidth="1"/>
  </cols>
  <sheetData>
    <row r="3" spans="6:7">
      <c r="F3" s="1" t="s">
        <v>1</v>
      </c>
      <c r="G3" s="1" t="s">
        <v>2</v>
      </c>
    </row>
    <row r="4" spans="6:7">
      <c r="F4" s="3" t="s">
        <v>10</v>
      </c>
      <c r="G4" s="4" t="s">
        <v>11</v>
      </c>
    </row>
    <row r="5" spans="6:7">
      <c r="F5" s="3" t="s">
        <v>7</v>
      </c>
      <c r="G5" s="4" t="s">
        <v>11</v>
      </c>
    </row>
    <row r="6" spans="6:7">
      <c r="F6" s="3" t="s">
        <v>10</v>
      </c>
      <c r="G6" s="4" t="s">
        <v>11</v>
      </c>
    </row>
    <row r="7" spans="6:7">
      <c r="F7" s="3" t="s">
        <v>25</v>
      </c>
      <c r="G7" s="4" t="s">
        <v>11</v>
      </c>
    </row>
    <row r="8" spans="6:7">
      <c r="F8" s="3" t="s">
        <v>25</v>
      </c>
      <c r="G8" s="4" t="s">
        <v>11</v>
      </c>
    </row>
    <row r="9" spans="6:7">
      <c r="F9" s="3" t="s">
        <v>17</v>
      </c>
      <c r="G9" s="4" t="s">
        <v>11</v>
      </c>
    </row>
    <row r="10" spans="6:7">
      <c r="F10" s="3" t="s">
        <v>17</v>
      </c>
      <c r="G10" s="4" t="s">
        <v>11</v>
      </c>
    </row>
    <row r="11" spans="6:7">
      <c r="F11" s="3" t="s">
        <v>25</v>
      </c>
      <c r="G11" s="4" t="s">
        <v>11</v>
      </c>
    </row>
    <row r="12" spans="6:7">
      <c r="F12" s="3" t="s">
        <v>25</v>
      </c>
      <c r="G12" s="4" t="s">
        <v>11</v>
      </c>
    </row>
    <row r="13" spans="6:7">
      <c r="F13" s="3" t="s">
        <v>17</v>
      </c>
      <c r="G13" s="4" t="s">
        <v>11</v>
      </c>
    </row>
    <row r="14" spans="6:7">
      <c r="F14" s="3" t="s">
        <v>17</v>
      </c>
      <c r="G14" s="4" t="s">
        <v>11</v>
      </c>
    </row>
    <row r="15" spans="6:7">
      <c r="F15" s="3" t="s">
        <v>25</v>
      </c>
      <c r="G15" s="4" t="s">
        <v>11</v>
      </c>
    </row>
    <row r="16" spans="6:7">
      <c r="F16" s="3" t="s">
        <v>17</v>
      </c>
      <c r="G16" s="4" t="s">
        <v>11</v>
      </c>
    </row>
    <row r="17" spans="6:14">
      <c r="F17" s="3" t="s">
        <v>17</v>
      </c>
      <c r="G17" s="4" t="s">
        <v>11</v>
      </c>
      <c r="J17" t="s">
        <v>93</v>
      </c>
    </row>
    <row r="18" spans="6:14">
      <c r="F18" s="3" t="s">
        <v>7</v>
      </c>
      <c r="G18" s="4" t="s">
        <v>11</v>
      </c>
      <c r="J18" t="s">
        <v>89</v>
      </c>
      <c r="K18">
        <v>2</v>
      </c>
    </row>
    <row r="19" spans="6:14">
      <c r="F19" s="3" t="s">
        <v>25</v>
      </c>
      <c r="G19" s="4" t="s">
        <v>11</v>
      </c>
      <c r="J19" t="s">
        <v>90</v>
      </c>
      <c r="K19">
        <v>6</v>
      </c>
    </row>
    <row r="20" spans="6:14">
      <c r="F20" s="3" t="s">
        <v>7</v>
      </c>
      <c r="G20" s="4" t="s">
        <v>8</v>
      </c>
      <c r="J20" t="s">
        <v>91</v>
      </c>
      <c r="K20">
        <v>6</v>
      </c>
    </row>
    <row r="21" spans="6:14">
      <c r="F21" s="3" t="s">
        <v>10</v>
      </c>
      <c r="G21" s="4" t="s">
        <v>8</v>
      </c>
      <c r="J21" t="s">
        <v>92</v>
      </c>
      <c r="K21">
        <v>2</v>
      </c>
    </row>
    <row r="22" spans="6:14">
      <c r="F22" s="3" t="s">
        <v>7</v>
      </c>
      <c r="G22" s="4" t="s">
        <v>8</v>
      </c>
      <c r="K22">
        <f>SUM(K18:K21)</f>
        <v>16</v>
      </c>
    </row>
    <row r="23" spans="6:14">
      <c r="F23" s="3" t="s">
        <v>10</v>
      </c>
      <c r="G23" s="4" t="s">
        <v>8</v>
      </c>
      <c r="J23" t="s">
        <v>94</v>
      </c>
    </row>
    <row r="24" spans="6:14">
      <c r="F24" s="3" t="s">
        <v>10</v>
      </c>
      <c r="G24" s="4" t="s">
        <v>8</v>
      </c>
      <c r="J24" t="s">
        <v>89</v>
      </c>
      <c r="K24">
        <v>15</v>
      </c>
      <c r="L24" s="16">
        <f>K24/$K$28</f>
        <v>0.42857142857142855</v>
      </c>
    </row>
    <row r="25" spans="6:14">
      <c r="F25" s="3" t="s">
        <v>17</v>
      </c>
      <c r="G25" s="4" t="s">
        <v>8</v>
      </c>
      <c r="J25" t="s">
        <v>90</v>
      </c>
      <c r="K25">
        <v>3</v>
      </c>
      <c r="L25" s="16">
        <f t="shared" ref="L25:L27" si="0">K25/$K$28</f>
        <v>8.5714285714285715E-2</v>
      </c>
    </row>
    <row r="26" spans="6:14">
      <c r="F26" s="3" t="s">
        <v>7</v>
      </c>
      <c r="G26" s="4" t="s">
        <v>8</v>
      </c>
      <c r="J26" t="s">
        <v>91</v>
      </c>
      <c r="K26">
        <v>6</v>
      </c>
      <c r="L26" s="16">
        <f t="shared" si="0"/>
        <v>0.17142857142857143</v>
      </c>
      <c r="N26" t="s">
        <v>80</v>
      </c>
    </row>
    <row r="27" spans="6:14">
      <c r="F27" s="3" t="s">
        <v>7</v>
      </c>
      <c r="G27" s="4" t="s">
        <v>8</v>
      </c>
      <c r="J27" t="s">
        <v>92</v>
      </c>
      <c r="K27">
        <v>11</v>
      </c>
      <c r="L27" s="16">
        <f t="shared" si="0"/>
        <v>0.31428571428571428</v>
      </c>
    </row>
    <row r="28" spans="6:14">
      <c r="F28" s="3" t="s">
        <v>7</v>
      </c>
      <c r="G28" s="4" t="s">
        <v>8</v>
      </c>
      <c r="K28">
        <f>SUM(K24:K27)</f>
        <v>35</v>
      </c>
    </row>
    <row r="29" spans="6:14">
      <c r="F29" s="3" t="s">
        <v>10</v>
      </c>
      <c r="G29" s="4" t="s">
        <v>8</v>
      </c>
      <c r="I29" s="16">
        <f>11/13</f>
        <v>0.84615384615384615</v>
      </c>
      <c r="J29" t="s">
        <v>10</v>
      </c>
    </row>
    <row r="30" spans="6:14">
      <c r="F30" s="3" t="s">
        <v>25</v>
      </c>
      <c r="G30" s="4" t="s">
        <v>8</v>
      </c>
      <c r="I30" s="16">
        <f>15/17</f>
        <v>0.88235294117647056</v>
      </c>
      <c r="J30" t="s">
        <v>95</v>
      </c>
    </row>
    <row r="31" spans="6:14">
      <c r="F31" s="3" t="s">
        <v>25</v>
      </c>
      <c r="G31" s="4" t="s">
        <v>8</v>
      </c>
      <c r="I31" s="16">
        <f>3/9</f>
        <v>0.33333333333333331</v>
      </c>
      <c r="J31" t="s">
        <v>17</v>
      </c>
    </row>
    <row r="32" spans="6:14">
      <c r="F32" s="3" t="s">
        <v>7</v>
      </c>
      <c r="G32" s="4" t="s">
        <v>8</v>
      </c>
      <c r="I32" s="16">
        <f>6/12</f>
        <v>0.5</v>
      </c>
      <c r="J32" t="s">
        <v>96</v>
      </c>
    </row>
    <row r="33" spans="6:7">
      <c r="F33" s="3" t="s">
        <v>7</v>
      </c>
      <c r="G33" s="4" t="s">
        <v>8</v>
      </c>
    </row>
    <row r="34" spans="6:7">
      <c r="F34" s="3" t="s">
        <v>7</v>
      </c>
      <c r="G34" s="4" t="s">
        <v>8</v>
      </c>
    </row>
    <row r="35" spans="6:7">
      <c r="F35" s="3" t="s">
        <v>7</v>
      </c>
      <c r="G35" s="4" t="s">
        <v>8</v>
      </c>
    </row>
    <row r="36" spans="6:7">
      <c r="F36" s="3" t="s">
        <v>25</v>
      </c>
      <c r="G36" s="4" t="s">
        <v>8</v>
      </c>
    </row>
    <row r="37" spans="6:7">
      <c r="F37" s="3" t="s">
        <v>10</v>
      </c>
      <c r="G37" s="4" t="s">
        <v>8</v>
      </c>
    </row>
    <row r="38" spans="6:7">
      <c r="F38" s="3" t="s">
        <v>25</v>
      </c>
      <c r="G38" s="4" t="s">
        <v>8</v>
      </c>
    </row>
    <row r="39" spans="6:7">
      <c r="F39" s="3" t="s">
        <v>10</v>
      </c>
      <c r="G39" s="4" t="s">
        <v>8</v>
      </c>
    </row>
    <row r="40" spans="6:7">
      <c r="F40" s="3" t="s">
        <v>17</v>
      </c>
      <c r="G40" s="4" t="s">
        <v>8</v>
      </c>
    </row>
    <row r="41" spans="6:7">
      <c r="F41" s="3" t="s">
        <v>10</v>
      </c>
      <c r="G41" s="4" t="s">
        <v>8</v>
      </c>
    </row>
    <row r="42" spans="6:7">
      <c r="F42" s="3" t="s">
        <v>7</v>
      </c>
      <c r="G42" s="4" t="s">
        <v>8</v>
      </c>
    </row>
    <row r="43" spans="6:7">
      <c r="F43" s="3" t="s">
        <v>25</v>
      </c>
      <c r="G43" s="4" t="s">
        <v>8</v>
      </c>
    </row>
    <row r="44" spans="6:7">
      <c r="F44" s="3" t="s">
        <v>7</v>
      </c>
      <c r="G44" s="4" t="s">
        <v>8</v>
      </c>
    </row>
    <row r="45" spans="6:7">
      <c r="F45" s="3" t="s">
        <v>10</v>
      </c>
      <c r="G45" s="4" t="s">
        <v>8</v>
      </c>
    </row>
    <row r="46" spans="6:7">
      <c r="F46" s="3" t="s">
        <v>17</v>
      </c>
      <c r="G46" s="4" t="s">
        <v>8</v>
      </c>
    </row>
    <row r="47" spans="6:7">
      <c r="F47" s="3" t="s">
        <v>7</v>
      </c>
      <c r="G47" s="4" t="s">
        <v>8</v>
      </c>
    </row>
    <row r="48" spans="6:7">
      <c r="F48" s="3" t="s">
        <v>25</v>
      </c>
      <c r="G48" s="4" t="s">
        <v>8</v>
      </c>
    </row>
    <row r="49" spans="6:7">
      <c r="F49" s="3" t="s">
        <v>7</v>
      </c>
      <c r="G49" s="4" t="s">
        <v>8</v>
      </c>
    </row>
    <row r="50" spans="6:7">
      <c r="F50" s="3" t="s">
        <v>7</v>
      </c>
      <c r="G50" s="4" t="s">
        <v>8</v>
      </c>
    </row>
    <row r="51" spans="6:7">
      <c r="F51" s="3" t="s">
        <v>10</v>
      </c>
      <c r="G51" s="4" t="s">
        <v>8</v>
      </c>
    </row>
    <row r="52" spans="6:7">
      <c r="F52" s="3" t="s">
        <v>7</v>
      </c>
      <c r="G52" s="4" t="s">
        <v>8</v>
      </c>
    </row>
    <row r="53" spans="6:7">
      <c r="F53" s="3" t="s">
        <v>10</v>
      </c>
      <c r="G53" s="4" t="s">
        <v>8</v>
      </c>
    </row>
    <row r="54" spans="6:7">
      <c r="F54" s="3" t="s">
        <v>10</v>
      </c>
      <c r="G54" s="4" t="s">
        <v>8</v>
      </c>
    </row>
  </sheetData>
  <dataValidations count="2">
    <dataValidation allowBlank="1" showInputMessage="1" showErrorMessage="1" prompt="1=north&#10;2=midwest&#10;3=west&#10;4=south" sqref="F3:F54"/>
    <dataValidation allowBlank="1" showInputMessage="1" showErrorMessage="1" prompt="0=no&#10;1=yes" sqref="G3:G54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6"/>
  <sheetViews>
    <sheetView topLeftCell="A8" workbookViewId="0">
      <selection activeCell="F24" sqref="F24"/>
    </sheetView>
  </sheetViews>
  <sheetFormatPr defaultRowHeight="15"/>
  <cols>
    <col min="2" max="2" width="12.7109375" bestFit="1" customWidth="1"/>
    <col min="9" max="9" width="14.28515625" bestFit="1" customWidth="1"/>
    <col min="11" max="11" width="14.28515625" bestFit="1" customWidth="1"/>
    <col min="13" max="13" width="15.28515625" bestFit="1" customWidth="1"/>
    <col min="14" max="14" width="15.140625" bestFit="1" customWidth="1"/>
    <col min="15" max="15" width="14.7109375" bestFit="1" customWidth="1"/>
    <col min="16" max="16" width="10" bestFit="1" customWidth="1"/>
  </cols>
  <sheetData>
    <row r="5" spans="8:16" ht="15.75">
      <c r="H5" s="3" t="s">
        <v>25</v>
      </c>
      <c r="I5" s="6">
        <v>1804535</v>
      </c>
      <c r="P5">
        <f>SUM(P7:P23)</f>
        <v>73627351</v>
      </c>
    </row>
    <row r="6" spans="8:16" ht="15.75">
      <c r="H6" s="3" t="s">
        <v>25</v>
      </c>
      <c r="I6" s="6">
        <v>367816</v>
      </c>
      <c r="O6">
        <f>K16/P5</f>
        <v>0.12995950377190671</v>
      </c>
    </row>
    <row r="7" spans="8:16" ht="15.75">
      <c r="H7" s="3" t="s">
        <v>25</v>
      </c>
      <c r="I7" s="6">
        <v>1568844</v>
      </c>
      <c r="O7">
        <f>O6*100000</f>
        <v>12995.950377190671</v>
      </c>
      <c r="P7">
        <v>728300</v>
      </c>
    </row>
    <row r="8" spans="8:16" ht="15.75">
      <c r="H8" s="3" t="s">
        <v>25</v>
      </c>
      <c r="I8" s="6">
        <v>611354</v>
      </c>
      <c r="P8">
        <v>1392704</v>
      </c>
    </row>
    <row r="9" spans="8:16" ht="15.75">
      <c r="H9" s="3" t="s">
        <v>25</v>
      </c>
      <c r="I9" s="6">
        <v>82264</v>
      </c>
      <c r="P9">
        <v>6561516</v>
      </c>
    </row>
    <row r="10" spans="8:16" ht="15.75">
      <c r="H10" s="3" t="s">
        <v>25</v>
      </c>
      <c r="I10" s="6">
        <v>738270</v>
      </c>
      <c r="P10">
        <v>38066920</v>
      </c>
    </row>
    <row r="11" spans="8:16" ht="15.75">
      <c r="H11" s="3" t="s">
        <v>25</v>
      </c>
      <c r="I11" s="6">
        <v>974218</v>
      </c>
      <c r="P11">
        <v>5197580</v>
      </c>
    </row>
    <row r="12" spans="8:16" ht="15.75">
      <c r="H12" s="3" t="s">
        <v>25</v>
      </c>
      <c r="I12" s="6">
        <v>382712</v>
      </c>
      <c r="P12">
        <v>1599464</v>
      </c>
    </row>
    <row r="13" spans="8:16" ht="15.75">
      <c r="H13" s="3" t="s">
        <v>25</v>
      </c>
      <c r="I13" s="6">
        <v>908628</v>
      </c>
      <c r="P13">
        <v>1006370</v>
      </c>
    </row>
    <row r="14" spans="8:16" ht="15.75">
      <c r="H14" s="3" t="s">
        <v>25</v>
      </c>
      <c r="I14" s="6">
        <v>227310</v>
      </c>
      <c r="P14">
        <v>2761584</v>
      </c>
    </row>
    <row r="15" spans="8:16" ht="15.75">
      <c r="H15" s="3" t="s">
        <v>25</v>
      </c>
      <c r="I15" s="6">
        <v>1785780</v>
      </c>
      <c r="K15" t="s">
        <v>100</v>
      </c>
      <c r="M15" t="s">
        <v>97</v>
      </c>
      <c r="N15" t="s">
        <v>98</v>
      </c>
      <c r="O15" t="s">
        <v>99</v>
      </c>
      <c r="P15">
        <v>2080085</v>
      </c>
    </row>
    <row r="16" spans="8:16" ht="15.75">
      <c r="H16" s="3" t="s">
        <v>25</v>
      </c>
      <c r="I16" s="6">
        <v>116843</v>
      </c>
      <c r="J16" s="16">
        <f>K16/M16</f>
        <v>0.14206540100936105</v>
      </c>
      <c r="K16" s="18">
        <f>SUM(I5:I16)</f>
        <v>9568574</v>
      </c>
      <c r="L16" t="s">
        <v>96</v>
      </c>
      <c r="M16" s="18">
        <v>67353303</v>
      </c>
      <c r="N16" s="25">
        <f>K16/M16</f>
        <v>0.14206540100936105</v>
      </c>
      <c r="O16" s="20">
        <f>N16*100000</f>
        <v>14206.540100936105</v>
      </c>
      <c r="P16">
        <v>3900343</v>
      </c>
    </row>
    <row r="17" spans="1:16" ht="15.75">
      <c r="H17" s="3" t="s">
        <v>17</v>
      </c>
      <c r="I17" s="6">
        <v>182791</v>
      </c>
      <c r="J17" s="16">
        <f t="shared" ref="J17:J19" si="0">K17/M17</f>
        <v>0.13205712985188275</v>
      </c>
      <c r="K17" s="18">
        <f>SUM(I17:I25)</f>
        <v>7369579</v>
      </c>
      <c r="L17" t="s">
        <v>17</v>
      </c>
      <c r="M17" s="18">
        <v>55805991</v>
      </c>
      <c r="N17" s="25">
        <f t="shared" ref="N17:N19" si="1">K17/M17</f>
        <v>0.13205712985188275</v>
      </c>
      <c r="O17" s="20">
        <f t="shared" ref="O17:O19" si="2">N17*100000</f>
        <v>13205.712985188275</v>
      </c>
      <c r="P17">
        <v>2858111</v>
      </c>
    </row>
    <row r="18" spans="1:16" ht="15.75">
      <c r="H18" s="3" t="s">
        <v>17</v>
      </c>
      <c r="I18" s="6">
        <v>757235</v>
      </c>
      <c r="J18" s="16">
        <f t="shared" si="0"/>
        <v>0.1681494901327466</v>
      </c>
      <c r="K18" s="18">
        <f>SUM(I26:I42)</f>
        <v>19727372</v>
      </c>
      <c r="L18" t="s">
        <v>7</v>
      </c>
      <c r="M18" s="18">
        <v>117320439</v>
      </c>
      <c r="N18" s="25">
        <f t="shared" si="1"/>
        <v>0.1681494901327466</v>
      </c>
      <c r="O18" s="20">
        <f t="shared" si="2"/>
        <v>16814.949013274661</v>
      </c>
      <c r="P18">
        <v>6899123</v>
      </c>
    </row>
    <row r="19" spans="1:16" ht="15.75">
      <c r="H19" s="3" t="s">
        <v>17</v>
      </c>
      <c r="I19" s="6">
        <v>972903</v>
      </c>
      <c r="J19" s="16">
        <f t="shared" si="0"/>
        <v>0.15677410423199933</v>
      </c>
      <c r="K19" s="18">
        <f>SUM(I43:I55)</f>
        <v>11542862</v>
      </c>
      <c r="L19" t="s">
        <v>10</v>
      </c>
      <c r="M19" s="18">
        <v>73627351</v>
      </c>
      <c r="N19" s="25">
        <f t="shared" si="1"/>
        <v>0.15677410423199933</v>
      </c>
      <c r="O19" s="20">
        <f t="shared" si="2"/>
        <v>15677.410423199934</v>
      </c>
      <c r="P19">
        <v>575251</v>
      </c>
    </row>
    <row r="20" spans="1:16" ht="16.5" thickBot="1">
      <c r="H20" s="3" t="s">
        <v>17</v>
      </c>
      <c r="I20" s="6">
        <v>3062938</v>
      </c>
      <c r="J20" s="16"/>
      <c r="K20" s="20"/>
    </row>
    <row r="21" spans="1:16" ht="15.75">
      <c r="A21" s="14" t="s">
        <v>64</v>
      </c>
      <c r="B21" s="14"/>
      <c r="H21" s="3" t="s">
        <v>17</v>
      </c>
      <c r="I21" s="6">
        <v>145596</v>
      </c>
      <c r="J21" s="16"/>
      <c r="K21" t="s">
        <v>96</v>
      </c>
    </row>
    <row r="22" spans="1:16" ht="15.75">
      <c r="A22" s="12"/>
      <c r="B22" s="12"/>
      <c r="H22" s="3" t="s">
        <v>17</v>
      </c>
      <c r="I22" s="6">
        <v>73149</v>
      </c>
      <c r="J22" s="16"/>
      <c r="K22" t="s">
        <v>17</v>
      </c>
    </row>
    <row r="23" spans="1:16" ht="15.75">
      <c r="A23" s="12" t="s">
        <v>65</v>
      </c>
      <c r="B23" s="12">
        <v>19321.333333333332</v>
      </c>
      <c r="H23" s="3" t="s">
        <v>17</v>
      </c>
      <c r="I23" s="6">
        <v>374772</v>
      </c>
      <c r="J23" s="16"/>
      <c r="K23" t="s">
        <v>7</v>
      </c>
    </row>
    <row r="24" spans="1:16" ht="15.75">
      <c r="A24" s="12" t="s">
        <v>66</v>
      </c>
      <c r="B24" s="12">
        <v>4462.1056218794383</v>
      </c>
      <c r="H24" s="3" t="s">
        <v>17</v>
      </c>
      <c r="I24" s="6">
        <v>117983</v>
      </c>
      <c r="J24" s="16"/>
      <c r="K24" t="s">
        <v>10</v>
      </c>
    </row>
    <row r="25" spans="1:16" ht="15.75">
      <c r="A25" s="12" t="s">
        <v>67</v>
      </c>
      <c r="B25" s="12">
        <v>14609.5</v>
      </c>
      <c r="H25" s="3" t="s">
        <v>17</v>
      </c>
      <c r="I25" s="6">
        <v>1682212</v>
      </c>
      <c r="J25" s="16"/>
    </row>
    <row r="26" spans="1:16" ht="15.75">
      <c r="A26" s="12" t="s">
        <v>68</v>
      </c>
      <c r="B26" s="12" t="e">
        <v>#N/A</v>
      </c>
      <c r="H26" s="3" t="s">
        <v>7</v>
      </c>
      <c r="I26" s="6">
        <v>110666</v>
      </c>
      <c r="J26" s="16"/>
    </row>
    <row r="27" spans="1:16" ht="15.75">
      <c r="A27" s="12" t="s">
        <v>69</v>
      </c>
      <c r="B27" s="12">
        <v>15457.187291667815</v>
      </c>
      <c r="H27" s="3" t="s">
        <v>7</v>
      </c>
      <c r="I27" s="6">
        <v>327764</v>
      </c>
      <c r="J27" s="16"/>
    </row>
    <row r="28" spans="1:16" ht="15.75">
      <c r="A28" s="12" t="s">
        <v>70</v>
      </c>
      <c r="B28" s="12">
        <v>238924638.969697</v>
      </c>
      <c r="H28" s="3" t="s">
        <v>7</v>
      </c>
      <c r="I28" s="6">
        <v>910175</v>
      </c>
      <c r="J28" s="16"/>
    </row>
    <row r="29" spans="1:16" ht="15.75">
      <c r="A29" s="12" t="s">
        <v>71</v>
      </c>
      <c r="B29" s="12">
        <v>-0.74010046344682756</v>
      </c>
      <c r="H29" s="3" t="s">
        <v>7</v>
      </c>
      <c r="I29" s="6">
        <v>543882</v>
      </c>
      <c r="J29" s="16"/>
    </row>
    <row r="30" spans="1:16" ht="15.75">
      <c r="A30" s="12" t="s">
        <v>72</v>
      </c>
      <c r="B30" s="12">
        <v>0.68476218803108868</v>
      </c>
      <c r="H30" s="3" t="s">
        <v>7</v>
      </c>
      <c r="I30" s="6">
        <v>113508</v>
      </c>
      <c r="J30" s="16"/>
    </row>
    <row r="31" spans="1:16" ht="15.75">
      <c r="A31" s="12" t="s">
        <v>73</v>
      </c>
      <c r="B31" s="12">
        <v>45703</v>
      </c>
      <c r="H31" s="3" t="s">
        <v>7</v>
      </c>
      <c r="I31" s="6">
        <v>3211615</v>
      </c>
      <c r="J31" s="16"/>
    </row>
    <row r="32" spans="1:16" ht="15.75">
      <c r="A32" s="12" t="s">
        <v>74</v>
      </c>
      <c r="B32" s="12">
        <v>1960</v>
      </c>
      <c r="H32" s="3" t="s">
        <v>7</v>
      </c>
      <c r="I32" s="6">
        <v>1797969</v>
      </c>
      <c r="J32" s="16"/>
    </row>
    <row r="33" spans="1:10" ht="15.75">
      <c r="A33" s="12" t="s">
        <v>75</v>
      </c>
      <c r="B33" s="12">
        <v>47663</v>
      </c>
      <c r="H33" s="3" t="s">
        <v>7</v>
      </c>
      <c r="I33" s="6">
        <v>817542</v>
      </c>
      <c r="J33" s="16"/>
    </row>
    <row r="34" spans="1:10" ht="15.75">
      <c r="A34" s="12" t="s">
        <v>76</v>
      </c>
      <c r="B34" s="12">
        <v>231856</v>
      </c>
      <c r="H34" s="3" t="s">
        <v>7</v>
      </c>
      <c r="I34" s="6">
        <v>896524</v>
      </c>
      <c r="J34" s="16"/>
    </row>
    <row r="35" spans="1:10" ht="16.5" thickBot="1">
      <c r="A35" s="13" t="s">
        <v>77</v>
      </c>
      <c r="B35" s="13">
        <v>12</v>
      </c>
      <c r="H35" s="3" t="s">
        <v>7</v>
      </c>
      <c r="I35" s="6">
        <v>589818</v>
      </c>
      <c r="J35" s="16"/>
    </row>
    <row r="36" spans="1:10" ht="15.75">
      <c r="H36" s="3" t="s">
        <v>7</v>
      </c>
      <c r="I36" s="6">
        <v>623113</v>
      </c>
      <c r="J36" s="16"/>
    </row>
    <row r="37" spans="1:10" ht="15.75">
      <c r="H37" s="3" t="s">
        <v>7</v>
      </c>
      <c r="I37" s="6">
        <v>1668686</v>
      </c>
      <c r="J37" s="16"/>
    </row>
    <row r="38" spans="1:10" ht="15.75">
      <c r="H38" s="3" t="s">
        <v>7</v>
      </c>
      <c r="I38" s="6">
        <v>623840</v>
      </c>
      <c r="J38" s="16"/>
    </row>
    <row r="39" spans="1:10" ht="15.75">
      <c r="H39" s="3" t="s">
        <v>7</v>
      </c>
      <c r="I39" s="6">
        <v>843860</v>
      </c>
      <c r="J39" s="16"/>
    </row>
    <row r="40" spans="1:10" ht="15.75">
      <c r="H40" s="3" t="s">
        <v>7</v>
      </c>
      <c r="I40" s="6">
        <v>1171307</v>
      </c>
      <c r="J40" s="16"/>
    </row>
    <row r="41" spans="1:10" ht="15.75">
      <c r="H41" s="3" t="s">
        <v>7</v>
      </c>
      <c r="I41" s="6">
        <v>4523708</v>
      </c>
      <c r="J41" s="16"/>
    </row>
    <row r="42" spans="1:10" ht="15.75">
      <c r="H42" s="3" t="s">
        <v>7</v>
      </c>
      <c r="I42" s="6">
        <v>953395</v>
      </c>
      <c r="J42" s="16"/>
    </row>
    <row r="43" spans="1:10" ht="15.75">
      <c r="H43" s="3" t="s">
        <v>10</v>
      </c>
      <c r="I43" s="6">
        <v>80627</v>
      </c>
      <c r="J43" s="16"/>
    </row>
    <row r="44" spans="1:10" ht="15.75">
      <c r="H44" s="3" t="s">
        <v>10</v>
      </c>
      <c r="I44" s="6">
        <v>156729</v>
      </c>
      <c r="J44" s="16"/>
    </row>
    <row r="45" spans="1:10" ht="15.75">
      <c r="H45" s="3" t="s">
        <v>10</v>
      </c>
      <c r="I45" s="6">
        <v>1199061</v>
      </c>
      <c r="J45" s="16"/>
    </row>
    <row r="46" spans="1:10" ht="15.75">
      <c r="H46" s="3" t="s">
        <v>10</v>
      </c>
      <c r="I46" s="6">
        <v>6259098</v>
      </c>
      <c r="J46" s="16"/>
    </row>
    <row r="47" spans="1:10" ht="15.75">
      <c r="H47" s="3" t="s">
        <v>10</v>
      </c>
      <c r="I47" s="6">
        <v>630786</v>
      </c>
      <c r="J47" s="16"/>
    </row>
    <row r="48" spans="1:10" ht="15.75">
      <c r="H48" s="3" t="s">
        <v>10</v>
      </c>
      <c r="I48" s="6">
        <v>237981</v>
      </c>
      <c r="J48" s="16"/>
    </row>
    <row r="49" spans="8:10" ht="15.75">
      <c r="H49" s="3" t="s">
        <v>10</v>
      </c>
      <c r="I49" s="6">
        <v>153954</v>
      </c>
      <c r="J49" s="16"/>
    </row>
    <row r="50" spans="8:10" ht="15.75">
      <c r="H50" s="3" t="s">
        <v>10</v>
      </c>
      <c r="I50" s="6">
        <v>426730</v>
      </c>
      <c r="J50" s="16"/>
    </row>
    <row r="51" spans="8:10" ht="15.75">
      <c r="H51" s="3" t="s">
        <v>10</v>
      </c>
      <c r="I51" s="6">
        <v>436153</v>
      </c>
      <c r="J51" s="16"/>
    </row>
    <row r="52" spans="8:10" ht="15.75">
      <c r="H52" s="3" t="s">
        <v>10</v>
      </c>
      <c r="I52" s="6">
        <v>644450</v>
      </c>
      <c r="J52" s="16"/>
    </row>
    <row r="53" spans="8:10" ht="15.75">
      <c r="H53" s="3" t="s">
        <v>10</v>
      </c>
      <c r="I53" s="6">
        <v>339900</v>
      </c>
      <c r="J53" s="16"/>
    </row>
    <row r="54" spans="8:10" ht="15.75">
      <c r="H54" s="3" t="s">
        <v>10</v>
      </c>
      <c r="I54" s="6">
        <v>913619</v>
      </c>
      <c r="J54" s="16"/>
    </row>
    <row r="55" spans="8:10" ht="15.75">
      <c r="H55" s="3" t="s">
        <v>10</v>
      </c>
      <c r="I55" s="6">
        <v>63774</v>
      </c>
      <c r="J55" s="16"/>
    </row>
    <row r="56" spans="8:10">
      <c r="I56" s="18">
        <f>SUM(I5:I55)</f>
        <v>48208387</v>
      </c>
    </row>
  </sheetData>
  <sortState ref="H5:I55">
    <sortCondition ref="H5"/>
  </sortState>
  <dataValidations count="1">
    <dataValidation allowBlank="1" showInputMessage="1" showErrorMessage="1" prompt="1=north&#10;2=midwest&#10;3=west&#10;4=south" sqref="H5:H5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Region</vt:lpstr>
      <vt:lpstr>Analysis</vt:lpstr>
      <vt:lpstr>Analysis2</vt:lpstr>
      <vt:lpstr>anakysis 3</vt:lpstr>
    </vt:vector>
  </TitlesOfParts>
  <Company>University of Central Florida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Childs</dc:creator>
  <cp:lastModifiedBy>SolutionASAP 01</cp:lastModifiedBy>
  <dcterms:created xsi:type="dcterms:W3CDTF">2016-10-19T19:24:45Z</dcterms:created>
  <dcterms:modified xsi:type="dcterms:W3CDTF">2020-04-17T16:50:47Z</dcterms:modified>
</cp:coreProperties>
</file>