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connord/Desktop/"/>
    </mc:Choice>
  </mc:AlternateContent>
  <xr:revisionPtr revIDLastSave="0" documentId="8_{FE86B2F5-19BB-4649-A338-570B634AF9EE}" xr6:coauthVersionLast="36" xr6:coauthVersionMax="36" xr10:uidLastSave="{00000000-0000-0000-0000-000000000000}"/>
  <bookViews>
    <workbookView xWindow="0" yWindow="460" windowWidth="28800" windowHeight="16140" xr2:uid="{38BBF17C-2080-6848-949C-3EDCC6022AE2}"/>
  </bookViews>
  <sheets>
    <sheet name="Trial &amp; Financials" sheetId="1" r:id="rId1"/>
    <sheet name="T-Accounts" sheetId="2" r:id="rId2"/>
    <sheet name="journal entries" sheetId="3" r:id="rId3"/>
  </sheets>
  <definedNames>
    <definedName name="_xlnm.Print_Area" localSheetId="1">'T-Accounts'!$A$1:$AA$34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6" i="3" l="1"/>
  <c r="G77" i="3" s="1"/>
  <c r="B34" i="2"/>
  <c r="Y34" i="2"/>
  <c r="V34" i="2"/>
  <c r="N34" i="2"/>
  <c r="R16" i="2"/>
  <c r="J16" i="2"/>
  <c r="H3" i="2"/>
  <c r="G3" i="2"/>
  <c r="G16" i="2" s="1"/>
  <c r="D16" i="1" s="1"/>
  <c r="N16" i="1" s="1"/>
  <c r="A3" i="2"/>
  <c r="B3" i="2"/>
  <c r="Z16" i="2"/>
  <c r="R34" i="2"/>
  <c r="K34" i="2"/>
  <c r="G6" i="3"/>
  <c r="F34" i="2" l="1"/>
  <c r="O16" i="2"/>
  <c r="W16" i="2"/>
  <c r="B16" i="2"/>
  <c r="B6" i="1" s="1"/>
  <c r="L6" i="1" s="1"/>
  <c r="Z20" i="1" l="1"/>
  <c r="Y23" i="1"/>
  <c r="Z23" i="1" s="1"/>
  <c r="X21" i="1"/>
  <c r="Z21" i="1" s="1"/>
  <c r="Y5" i="1"/>
  <c r="T12" i="1"/>
  <c r="T22" i="1"/>
  <c r="S22" i="1"/>
  <c r="T6" i="1"/>
  <c r="S6" i="1"/>
  <c r="N25" i="1"/>
  <c r="B25" i="1"/>
  <c r="D25" i="1"/>
  <c r="T13" i="1" l="1"/>
  <c r="T20" i="1"/>
  <c r="X24" i="1"/>
  <c r="T23" i="1" l="1"/>
  <c r="T24" i="1" s="1"/>
  <c r="T25" i="1" s="1"/>
  <c r="Y15" i="1"/>
  <c r="Y16" i="1" s="1"/>
  <c r="Y22" i="1" s="1"/>
  <c r="L25" i="1"/>
  <c r="Y24" i="1" l="1"/>
  <c r="Z24" i="1" s="1"/>
  <c r="Z22" i="1"/>
</calcChain>
</file>

<file path=xl/sharedStrings.xml><?xml version="1.0" encoding="utf-8"?>
<sst xmlns="http://schemas.openxmlformats.org/spreadsheetml/2006/main" count="86" uniqueCount="70">
  <si>
    <t>Unadjusted Trial Balance</t>
  </si>
  <si>
    <t>Adjusted Trial Balance</t>
  </si>
  <si>
    <t>Debit</t>
  </si>
  <si>
    <t>Credit</t>
  </si>
  <si>
    <t>Cash</t>
  </si>
  <si>
    <t>Common Stock</t>
  </si>
  <si>
    <t>Totals</t>
  </si>
  <si>
    <t>Adjustments</t>
  </si>
  <si>
    <t>Mitchell Corporation</t>
  </si>
  <si>
    <t>Supplies</t>
  </si>
  <si>
    <t>Delivery Trucks</t>
  </si>
  <si>
    <t>Prepaid Insurance</t>
  </si>
  <si>
    <t>Fuel Expense</t>
  </si>
  <si>
    <t>Lodging Expense</t>
  </si>
  <si>
    <t>Balance Sheet</t>
  </si>
  <si>
    <t>Liabilities:</t>
  </si>
  <si>
    <t>Stockholder's Equity:</t>
  </si>
  <si>
    <t>Assets:</t>
  </si>
  <si>
    <t xml:space="preserve">   Total Assets</t>
  </si>
  <si>
    <t xml:space="preserve">   Total Liabiliies</t>
  </si>
  <si>
    <t xml:space="preserve">   Total Stockholders Equitu</t>
  </si>
  <si>
    <t xml:space="preserve">   Total Stockholders' Equity and Liabilities</t>
  </si>
  <si>
    <t>Income Statement</t>
  </si>
  <si>
    <t>Revenue</t>
  </si>
  <si>
    <t>Expenses:</t>
  </si>
  <si>
    <t xml:space="preserve">     Total Expenses</t>
  </si>
  <si>
    <t>Statement of stockholders' EQUITY</t>
  </si>
  <si>
    <t>Retained Earings</t>
  </si>
  <si>
    <t>Total</t>
  </si>
  <si>
    <t>Common Stock Issued</t>
  </si>
  <si>
    <t>Dividends</t>
  </si>
  <si>
    <t>General Journal</t>
  </si>
  <si>
    <t>Date</t>
  </si>
  <si>
    <t>Description</t>
  </si>
  <si>
    <t xml:space="preserve"> </t>
  </si>
  <si>
    <t>Ref#</t>
  </si>
  <si>
    <t>Dec. 1</t>
  </si>
  <si>
    <t>Common stock</t>
  </si>
  <si>
    <t>To record issuance of stock</t>
  </si>
  <si>
    <t>Notes Payable</t>
  </si>
  <si>
    <t>To record purchase of Delivery truck with cash and notes payabe</t>
  </si>
  <si>
    <t>To record purchase of annual insurance policy</t>
  </si>
  <si>
    <t>To record purchase of packing supplies</t>
  </si>
  <si>
    <t>Wage expense</t>
  </si>
  <si>
    <t>Accounts receivable</t>
  </si>
  <si>
    <t>To record sales revenue</t>
  </si>
  <si>
    <t>To record payment of accounts payable balance</t>
  </si>
  <si>
    <t>To record payment received on Accounts receivable</t>
  </si>
  <si>
    <t>To record payment of wages</t>
  </si>
  <si>
    <t>To record payment of fuel costs</t>
  </si>
  <si>
    <t>Unearned Revenue</t>
  </si>
  <si>
    <t>To record cash received for future services</t>
  </si>
  <si>
    <t>To record lodging costs</t>
  </si>
  <si>
    <t>To record payment on Notes payable</t>
  </si>
  <si>
    <t>To record services rendered</t>
  </si>
  <si>
    <t>To record cash received from Accounts receivable</t>
  </si>
  <si>
    <t>Accounts payable</t>
  </si>
  <si>
    <t>To record purchase of supplies on account</t>
  </si>
  <si>
    <t>To record payment of dividend to shareholders</t>
  </si>
  <si>
    <t>Adjusting Journal Entries</t>
  </si>
  <si>
    <t>a</t>
  </si>
  <si>
    <t>To recod one month of depreciation expense on delivery trucks</t>
  </si>
  <si>
    <t>b</t>
  </si>
  <si>
    <t>c</t>
  </si>
  <si>
    <t>d</t>
  </si>
  <si>
    <t>To record one month insurance expense</t>
  </si>
  <si>
    <t xml:space="preserve">To record accrual of wages owed in Jan. </t>
  </si>
  <si>
    <t>e</t>
  </si>
  <si>
    <t>To record revenue on services rendered</t>
  </si>
  <si>
    <t>Net Gain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</si>
</sst>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3" formatCode="_(* #,##0.00_);_(* \(#,##0.00\);_(* &quot;-&quot;??_);_(@_)"/>
    <numFmt numFmtId="164" formatCode="[$-409]mmmm\ d\,\ yyyy;@"/>
    <numFmt numFmtId="165" formatCode="_(* #,##0_);_(* \(#,##0\);_(* &quot;-&quot;??_);_(@_)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3" fontId="2" fillId="0" borderId="2" xfId="0" applyNumberFormat="1" applyFont="1" applyBorder="1"/>
    <xf numFmtId="3" fontId="0" fillId="0" borderId="0" xfId="0" applyNumberFormat="1"/>
    <xf numFmtId="3" fontId="2" fillId="0" borderId="1" xfId="0" applyNumberFormat="1" applyFont="1" applyFill="1" applyBorder="1"/>
    <xf numFmtId="0" fontId="2" fillId="0" borderId="0" xfId="0" applyFont="1" applyFill="1" applyBorder="1"/>
    <xf numFmtId="0" fontId="2" fillId="0" borderId="1" xfId="0" applyFont="1" applyFill="1" applyBorder="1"/>
    <xf numFmtId="165" fontId="2" fillId="0" borderId="1" xfId="1" applyNumberFormat="1" applyFont="1" applyFill="1" applyBorder="1"/>
    <xf numFmtId="165" fontId="0" fillId="0" borderId="0" xfId="1" applyNumberFormat="1" applyFont="1"/>
    <xf numFmtId="165" fontId="0" fillId="0" borderId="0" xfId="0" applyNumberFormat="1"/>
    <xf numFmtId="165" fontId="0" fillId="0" borderId="3" xfId="1" applyNumberFormat="1" applyFont="1" applyBorder="1"/>
    <xf numFmtId="165" fontId="0" fillId="0" borderId="1" xfId="1" applyNumberFormat="1" applyFont="1" applyBorder="1"/>
    <xf numFmtId="3" fontId="0" fillId="0" borderId="4" xfId="0" applyNumberFormat="1" applyBorder="1"/>
    <xf numFmtId="0" fontId="0" fillId="0" borderId="0" xfId="0" applyAlignment="1">
      <alignment horizontal="center" wrapText="1"/>
    </xf>
    <xf numFmtId="16" fontId="0" fillId="0" borderId="0" xfId="0" applyNumberFormat="1"/>
    <xf numFmtId="3" fontId="0" fillId="0" borderId="2" xfId="0" applyNumberFormat="1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165" fontId="0" fillId="4" borderId="0" xfId="0" applyNumberFormat="1" applyFill="1"/>
    <xf numFmtId="165" fontId="0" fillId="2" borderId="2" xfId="0" applyNumberFormat="1" applyFill="1" applyBorder="1"/>
    <xf numFmtId="165" fontId="0" fillId="2" borderId="0" xfId="0" applyNumberFormat="1" applyFill="1"/>
    <xf numFmtId="165" fontId="0" fillId="6" borderId="2" xfId="1" applyNumberFormat="1" applyFont="1" applyFill="1" applyBorder="1"/>
    <xf numFmtId="165" fontId="0" fillId="6" borderId="2" xfId="0" applyNumberForma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4" fillId="7" borderId="12" xfId="0" applyFont="1" applyFill="1" applyBorder="1" applyAlignment="1">
      <alignment horizontal="center"/>
    </xf>
    <xf numFmtId="0" fontId="4" fillId="7" borderId="13" xfId="0" applyFont="1" applyFill="1" applyBorder="1"/>
    <xf numFmtId="0" fontId="4" fillId="7" borderId="13" xfId="0" applyFont="1" applyFill="1" applyBorder="1" applyAlignment="1">
      <alignment horizontal="center"/>
    </xf>
    <xf numFmtId="165" fontId="4" fillId="7" borderId="13" xfId="1" applyNumberFormat="1" applyFont="1" applyFill="1" applyBorder="1" applyAlignment="1">
      <alignment horizontal="center"/>
    </xf>
    <xf numFmtId="165" fontId="4" fillId="7" borderId="14" xfId="1" applyNumberFormat="1" applyFont="1" applyFill="1" applyBorder="1" applyAlignment="1">
      <alignment horizontal="center"/>
    </xf>
    <xf numFmtId="0" fontId="4" fillId="0" borderId="0" xfId="0" applyFont="1"/>
    <xf numFmtId="0" fontId="4" fillId="8" borderId="15" xfId="0" applyFont="1" applyFill="1" applyBorder="1"/>
    <xf numFmtId="0" fontId="4" fillId="8" borderId="16" xfId="0" applyFont="1" applyFill="1" applyBorder="1"/>
    <xf numFmtId="165" fontId="4" fillId="9" borderId="17" xfId="1" applyNumberFormat="1" applyFont="1" applyFill="1" applyBorder="1"/>
    <xf numFmtId="165" fontId="4" fillId="0" borderId="0" xfId="1" applyNumberFormat="1" applyFont="1"/>
    <xf numFmtId="0" fontId="4" fillId="8" borderId="17" xfId="0" applyFont="1" applyFill="1" applyBorder="1"/>
    <xf numFmtId="5" fontId="4" fillId="8" borderId="15" xfId="0" applyNumberFormat="1" applyFont="1" applyFill="1" applyBorder="1"/>
    <xf numFmtId="165" fontId="4" fillId="9" borderId="17" xfId="0" applyNumberFormat="1" applyFont="1" applyFill="1" applyBorder="1"/>
    <xf numFmtId="0" fontId="4" fillId="8" borderId="18" xfId="0" applyFont="1" applyFill="1" applyBorder="1"/>
    <xf numFmtId="0" fontId="0" fillId="0" borderId="0" xfId="0" applyFont="1"/>
    <xf numFmtId="16" fontId="4" fillId="0" borderId="0" xfId="0" applyNumberFormat="1" applyFont="1"/>
    <xf numFmtId="165" fontId="0" fillId="0" borderId="5" xfId="1" applyNumberFormat="1" applyFont="1" applyBorder="1"/>
    <xf numFmtId="0" fontId="0" fillId="0" borderId="0" xfId="0" applyAlignment="1">
      <alignment horizontal="left"/>
    </xf>
    <xf numFmtId="165" fontId="0" fillId="0" borderId="6" xfId="1" applyNumberFormat="1" applyFont="1" applyBorder="1"/>
    <xf numFmtId="0" fontId="0" fillId="0" borderId="0" xfId="0" applyAlignment="1">
      <alignment horizontal="right"/>
    </xf>
    <xf numFmtId="165" fontId="0" fillId="0" borderId="8" xfId="1" applyNumberFormat="1" applyFont="1" applyBorder="1"/>
    <xf numFmtId="0" fontId="0" fillId="0" borderId="0" xfId="0" applyFill="1" applyBorder="1"/>
    <xf numFmtId="165" fontId="0" fillId="0" borderId="7" xfId="1" applyNumberFormat="1" applyFont="1" applyBorder="1"/>
    <xf numFmtId="0" fontId="0" fillId="0" borderId="19" xfId="0" applyBorder="1"/>
    <xf numFmtId="0" fontId="0" fillId="0" borderId="20" xfId="0" applyBorder="1"/>
    <xf numFmtId="165" fontId="0" fillId="0" borderId="5" xfId="0" applyNumberFormat="1" applyBorder="1"/>
    <xf numFmtId="165" fontId="0" fillId="0" borderId="6" xfId="0" applyNumberFormat="1" applyBorder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3" fontId="2" fillId="0" borderId="2" xfId="0" applyNumberFormat="1" applyFont="1" applyFill="1" applyBorder="1"/>
    <xf numFmtId="0" fontId="0" fillId="0" borderId="0" xfId="0" applyFill="1"/>
    <xf numFmtId="0" fontId="4" fillId="8" borderId="20" xfId="0" applyFont="1" applyFill="1" applyBorder="1"/>
    <xf numFmtId="0" fontId="4" fillId="8" borderId="19" xfId="0" applyFont="1" applyFill="1" applyBorder="1"/>
    <xf numFmtId="165" fontId="4" fillId="9" borderId="18" xfId="0" applyNumberFormat="1" applyFont="1" applyFill="1" applyBorder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2473E-9611-C74C-ACF1-1117E6D1FDD5}">
  <dimension ref="A2:Z26"/>
  <sheetViews>
    <sheetView showGridLines="0" tabSelected="1" workbookViewId="0">
      <selection activeCell="T23" sqref="T23"/>
    </sheetView>
  </sheetViews>
  <sheetFormatPr baseColWidth="10" defaultRowHeight="16" x14ac:dyDescent="0.2"/>
  <cols>
    <col min="1" max="1" width="25.6640625" customWidth="1"/>
    <col min="2" max="2" width="13.5" style="64" customWidth="1"/>
    <col min="3" max="3" width="6.33203125" style="64" customWidth="1"/>
    <col min="4" max="4" width="13.5" style="64" customWidth="1"/>
    <col min="5" max="5" width="3.5" customWidth="1"/>
    <col min="6" max="6" width="2.1640625" customWidth="1"/>
    <col min="8" max="8" width="12.33203125" customWidth="1"/>
    <col min="10" max="10" width="13" customWidth="1"/>
    <col min="11" max="11" width="8" customWidth="1"/>
    <col min="14" max="14" width="11.5" bestFit="1" customWidth="1"/>
    <col min="16" max="16" width="4.83203125" customWidth="1"/>
    <col min="17" max="17" width="4" customWidth="1"/>
    <col min="18" max="18" width="4.5" customWidth="1"/>
    <col min="19" max="19" width="36.1640625" bestFit="1" customWidth="1"/>
    <col min="20" max="20" width="11.5" bestFit="1" customWidth="1"/>
    <col min="23" max="23" width="31.33203125" customWidth="1"/>
    <col min="24" max="24" width="13.33203125" bestFit="1" customWidth="1"/>
    <col min="25" max="25" width="15" bestFit="1" customWidth="1"/>
    <col min="26" max="26" width="11.5" bestFit="1" customWidth="1"/>
  </cols>
  <sheetData>
    <row r="2" spans="1:25" x14ac:dyDescent="0.2">
      <c r="A2" s="69" t="s">
        <v>8</v>
      </c>
      <c r="B2" s="70"/>
      <c r="C2" s="70"/>
      <c r="D2" s="70"/>
    </row>
    <row r="3" spans="1:25" x14ac:dyDescent="0.2">
      <c r="A3" s="69" t="s">
        <v>0</v>
      </c>
      <c r="B3" s="70"/>
      <c r="C3" s="70"/>
      <c r="D3" s="70"/>
      <c r="L3" s="71" t="s">
        <v>1</v>
      </c>
      <c r="M3" s="71"/>
      <c r="N3" s="71"/>
    </row>
    <row r="4" spans="1:25" x14ac:dyDescent="0.2">
      <c r="A4" s="72">
        <v>43100</v>
      </c>
      <c r="B4" s="73"/>
      <c r="C4" s="73"/>
      <c r="D4" s="73"/>
      <c r="H4" s="74" t="s">
        <v>7</v>
      </c>
      <c r="I4" s="74"/>
      <c r="J4" s="74"/>
      <c r="S4" s="22" t="s">
        <v>14</v>
      </c>
      <c r="W4" s="21" t="s">
        <v>22</v>
      </c>
    </row>
    <row r="5" spans="1:25" x14ac:dyDescent="0.2">
      <c r="A5" s="1"/>
      <c r="B5" s="61" t="s">
        <v>2</v>
      </c>
      <c r="C5" s="62"/>
      <c r="D5" s="61" t="s">
        <v>3</v>
      </c>
      <c r="H5" s="2" t="s">
        <v>2</v>
      </c>
      <c r="I5" s="3"/>
      <c r="J5" s="2" t="s">
        <v>3</v>
      </c>
      <c r="L5" s="2" t="s">
        <v>2</v>
      </c>
      <c r="M5" s="3"/>
      <c r="N5" s="2" t="s">
        <v>3</v>
      </c>
      <c r="S5" t="s">
        <v>17</v>
      </c>
      <c r="W5" t="s">
        <v>23</v>
      </c>
      <c r="Y5" s="13">
        <f>N18</f>
        <v>0</v>
      </c>
    </row>
    <row r="6" spans="1:25" ht="28" customHeight="1" x14ac:dyDescent="0.2">
      <c r="A6" s="1" t="s">
        <v>4</v>
      </c>
      <c r="B6" s="8">
        <f>'T-Accounts'!B16</f>
        <v>350000</v>
      </c>
      <c r="C6" s="9"/>
      <c r="D6" s="10"/>
      <c r="H6" s="4"/>
      <c r="I6" s="5"/>
      <c r="J6" s="4"/>
      <c r="L6" s="8">
        <f>B6+H6-J6</f>
        <v>350000</v>
      </c>
      <c r="M6" s="5"/>
      <c r="N6" s="4"/>
      <c r="S6" t="str">
        <f>A6</f>
        <v>Cash</v>
      </c>
      <c r="T6" s="7">
        <f>L6</f>
        <v>350000</v>
      </c>
    </row>
    <row r="7" spans="1:25" ht="28" customHeight="1" x14ac:dyDescent="0.2">
      <c r="A7" s="1"/>
      <c r="B7" s="8"/>
      <c r="C7" s="9"/>
      <c r="D7" s="10"/>
      <c r="H7" s="4"/>
      <c r="I7" s="5"/>
      <c r="J7" s="4"/>
      <c r="L7" s="8"/>
      <c r="M7" s="9"/>
      <c r="N7" s="10"/>
      <c r="T7" s="7"/>
      <c r="W7" t="s">
        <v>24</v>
      </c>
    </row>
    <row r="8" spans="1:25" ht="28" customHeight="1" x14ac:dyDescent="0.2">
      <c r="A8" s="1"/>
      <c r="B8" s="8"/>
      <c r="C8" s="9"/>
      <c r="D8" s="10"/>
      <c r="H8" s="4"/>
      <c r="I8" s="5"/>
      <c r="J8" s="8"/>
      <c r="L8" s="8"/>
      <c r="M8" s="9"/>
      <c r="N8" s="10"/>
      <c r="T8" s="7"/>
      <c r="Y8" s="7"/>
    </row>
    <row r="9" spans="1:25" ht="28" customHeight="1" x14ac:dyDescent="0.2">
      <c r="A9" s="1"/>
      <c r="B9" s="8"/>
      <c r="C9" s="9"/>
      <c r="D9" s="10"/>
      <c r="H9" s="4"/>
      <c r="I9" s="5"/>
      <c r="J9" s="4"/>
      <c r="L9" s="8"/>
      <c r="M9" s="9"/>
      <c r="N9" s="10"/>
      <c r="T9" s="7"/>
      <c r="Y9" s="7"/>
    </row>
    <row r="10" spans="1:25" ht="28" customHeight="1" x14ac:dyDescent="0.2">
      <c r="A10" s="1"/>
      <c r="B10" s="10"/>
      <c r="C10" s="9"/>
      <c r="D10" s="10"/>
      <c r="H10" s="4"/>
      <c r="I10" s="5"/>
      <c r="J10" s="8"/>
      <c r="L10" s="8"/>
      <c r="M10" s="9"/>
      <c r="N10" s="8"/>
      <c r="T10" s="15"/>
      <c r="Y10" s="7"/>
    </row>
    <row r="11" spans="1:25" ht="28" customHeight="1" x14ac:dyDescent="0.2">
      <c r="A11" s="1"/>
      <c r="B11" s="8"/>
      <c r="C11" s="9"/>
      <c r="D11" s="10"/>
      <c r="H11" s="4"/>
      <c r="I11" s="5"/>
      <c r="J11" s="8"/>
      <c r="L11" s="8"/>
      <c r="M11" s="9"/>
      <c r="N11" s="8"/>
      <c r="T11" s="14"/>
      <c r="Y11" s="7"/>
    </row>
    <row r="12" spans="1:25" ht="28" customHeight="1" x14ac:dyDescent="0.2">
      <c r="A12" s="1"/>
      <c r="B12" s="10"/>
      <c r="C12" s="9"/>
      <c r="D12" s="8"/>
      <c r="H12" s="4"/>
      <c r="I12" s="5"/>
      <c r="J12" s="4"/>
      <c r="L12" s="10"/>
      <c r="M12" s="9"/>
      <c r="N12" s="8"/>
      <c r="T12" s="14">
        <f>L11</f>
        <v>0</v>
      </c>
      <c r="Y12" s="7"/>
    </row>
    <row r="13" spans="1:25" ht="28" customHeight="1" x14ac:dyDescent="0.2">
      <c r="A13" s="1"/>
      <c r="B13" s="10"/>
      <c r="C13" s="9"/>
      <c r="D13" s="8"/>
      <c r="H13" s="8"/>
      <c r="I13" s="5"/>
      <c r="J13" s="4"/>
      <c r="L13" s="10"/>
      <c r="M13" s="9"/>
      <c r="N13" s="8"/>
      <c r="S13" t="s">
        <v>18</v>
      </c>
      <c r="T13" s="14">
        <f>T6+T7+T8+T11+T12</f>
        <v>350000</v>
      </c>
      <c r="Y13" s="7"/>
    </row>
    <row r="14" spans="1:25" ht="28" customHeight="1" x14ac:dyDescent="0.2">
      <c r="A14" s="1"/>
      <c r="B14" s="10"/>
      <c r="C14" s="9"/>
      <c r="D14" s="10"/>
      <c r="H14" s="4"/>
      <c r="I14" s="5"/>
      <c r="J14" s="8"/>
      <c r="L14" s="10"/>
      <c r="M14" s="9"/>
      <c r="N14" s="8"/>
      <c r="Y14" s="13"/>
    </row>
    <row r="15" spans="1:25" ht="28" customHeight="1" x14ac:dyDescent="0.2">
      <c r="A15" s="1"/>
      <c r="B15" s="10"/>
      <c r="C15" s="9"/>
      <c r="D15" s="8"/>
      <c r="H15" s="4"/>
      <c r="I15" s="5"/>
      <c r="J15" s="4"/>
      <c r="L15" s="10"/>
      <c r="M15" s="9"/>
      <c r="N15" s="8"/>
      <c r="S15" t="s">
        <v>15</v>
      </c>
      <c r="W15" t="s">
        <v>25</v>
      </c>
      <c r="Y15" s="16">
        <f>SUM(Y8:Y14)</f>
        <v>0</v>
      </c>
    </row>
    <row r="16" spans="1:25" ht="28" customHeight="1" x14ac:dyDescent="0.2">
      <c r="A16" s="1" t="s">
        <v>5</v>
      </c>
      <c r="B16" s="10"/>
      <c r="C16" s="9"/>
      <c r="D16" s="8">
        <f>'T-Accounts'!G16</f>
        <v>350000</v>
      </c>
      <c r="H16" s="4"/>
      <c r="I16" s="5"/>
      <c r="J16" s="4"/>
      <c r="L16" s="10"/>
      <c r="M16" s="9"/>
      <c r="N16" s="8">
        <f t="shared" ref="N16" si="0">D16-H16+J16</f>
        <v>350000</v>
      </c>
      <c r="T16" s="7"/>
      <c r="W16" t="s">
        <v>69</v>
      </c>
      <c r="Y16" s="23">
        <f>Y5-Y15</f>
        <v>0</v>
      </c>
    </row>
    <row r="17" spans="1:26" ht="28" customHeight="1" x14ac:dyDescent="0.2">
      <c r="A17" s="1"/>
      <c r="B17" s="11"/>
      <c r="C17" s="9"/>
      <c r="D17" s="8"/>
      <c r="H17" s="4"/>
      <c r="I17" s="5"/>
      <c r="J17" s="4"/>
      <c r="L17" s="8"/>
      <c r="M17" s="9"/>
      <c r="N17" s="8"/>
      <c r="T17" s="7"/>
    </row>
    <row r="18" spans="1:26" ht="28" customHeight="1" x14ac:dyDescent="0.2">
      <c r="A18" s="1"/>
      <c r="B18" s="10"/>
      <c r="C18" s="9"/>
      <c r="D18" s="8"/>
      <c r="H18" s="4"/>
      <c r="I18" s="5"/>
      <c r="J18" s="8"/>
      <c r="L18" s="8"/>
      <c r="M18" s="9"/>
      <c r="N18" s="8"/>
      <c r="T18" s="7"/>
      <c r="W18" s="20" t="s">
        <v>26</v>
      </c>
    </row>
    <row r="19" spans="1:26" ht="28" customHeight="1" x14ac:dyDescent="0.2">
      <c r="A19" s="1"/>
      <c r="B19" s="8"/>
      <c r="C19" s="9"/>
      <c r="D19" s="10"/>
      <c r="H19" s="8"/>
      <c r="I19" s="5"/>
      <c r="J19" s="4"/>
      <c r="L19" s="8"/>
      <c r="M19" s="9"/>
      <c r="N19" s="10"/>
      <c r="T19" s="7"/>
      <c r="X19" t="s">
        <v>5</v>
      </c>
      <c r="Y19" s="17" t="s">
        <v>27</v>
      </c>
      <c r="Z19" t="s">
        <v>28</v>
      </c>
    </row>
    <row r="20" spans="1:26" ht="28" customHeight="1" x14ac:dyDescent="0.2">
      <c r="A20" s="1"/>
      <c r="B20" s="10"/>
      <c r="C20" s="9"/>
      <c r="D20" s="10"/>
      <c r="H20" s="8"/>
      <c r="I20" s="5"/>
      <c r="J20" s="4"/>
      <c r="L20" s="8"/>
      <c r="M20" s="9"/>
      <c r="N20" s="10"/>
      <c r="S20" t="s">
        <v>19</v>
      </c>
      <c r="T20" s="16">
        <f>SUM(T16:T19)</f>
        <v>0</v>
      </c>
      <c r="W20" s="18">
        <v>43435</v>
      </c>
      <c r="X20">
        <v>0</v>
      </c>
      <c r="Y20">
        <v>0</v>
      </c>
      <c r="Z20" s="12">
        <f>X20+Y20</f>
        <v>0</v>
      </c>
    </row>
    <row r="21" spans="1:26" ht="28" customHeight="1" x14ac:dyDescent="0.2">
      <c r="A21" s="1"/>
      <c r="B21" s="10"/>
      <c r="C21" s="9"/>
      <c r="D21" s="10"/>
      <c r="H21" s="8"/>
      <c r="I21" s="5"/>
      <c r="J21" s="4"/>
      <c r="L21" s="8"/>
      <c r="M21" s="9"/>
      <c r="N21" s="10"/>
      <c r="S21" t="s">
        <v>16</v>
      </c>
      <c r="W21" t="s">
        <v>29</v>
      </c>
      <c r="X21" s="7">
        <f>N16</f>
        <v>350000</v>
      </c>
      <c r="Z21" s="12">
        <f t="shared" ref="Z21:Z24" si="1">X21+Y21</f>
        <v>350000</v>
      </c>
    </row>
    <row r="22" spans="1:26" ht="28" customHeight="1" x14ac:dyDescent="0.2">
      <c r="A22" s="1"/>
      <c r="B22" s="10"/>
      <c r="C22" s="9"/>
      <c r="D22" s="10"/>
      <c r="H22" s="8"/>
      <c r="I22" s="5"/>
      <c r="J22" s="4"/>
      <c r="L22" s="8"/>
      <c r="M22" s="9"/>
      <c r="N22" s="10"/>
      <c r="S22" t="str">
        <f>A16</f>
        <v>Common Stock</v>
      </c>
      <c r="T22" s="7">
        <f>N16</f>
        <v>350000</v>
      </c>
      <c r="W22" t="s">
        <v>69</v>
      </c>
      <c r="Y22" s="23">
        <f>Y16</f>
        <v>0</v>
      </c>
      <c r="Z22" s="12">
        <f t="shared" si="1"/>
        <v>0</v>
      </c>
    </row>
    <row r="23" spans="1:26" ht="28" customHeight="1" x14ac:dyDescent="0.2">
      <c r="A23" s="1"/>
      <c r="B23" s="8"/>
      <c r="C23" s="9"/>
      <c r="D23" s="10"/>
      <c r="H23" s="4"/>
      <c r="I23" s="5"/>
      <c r="J23" s="4"/>
      <c r="L23" s="8"/>
      <c r="M23" s="9"/>
      <c r="N23" s="10"/>
      <c r="S23" t="s">
        <v>30</v>
      </c>
      <c r="T23" s="25">
        <f>N18-L19-L20-L21-L22-L23-L24-L17</f>
        <v>0</v>
      </c>
      <c r="W23" t="s">
        <v>30</v>
      </c>
      <c r="Y23" s="13">
        <f>-L17</f>
        <v>0</v>
      </c>
      <c r="Z23" s="12">
        <f t="shared" si="1"/>
        <v>0</v>
      </c>
    </row>
    <row r="24" spans="1:26" ht="28" customHeight="1" thickBot="1" x14ac:dyDescent="0.25">
      <c r="A24" s="1"/>
      <c r="B24" s="8"/>
      <c r="C24" s="9"/>
      <c r="D24" s="10"/>
      <c r="H24" s="4"/>
      <c r="I24" s="5"/>
      <c r="J24" s="4"/>
      <c r="L24" s="8"/>
      <c r="M24" s="9"/>
      <c r="N24" s="10"/>
      <c r="S24" t="s">
        <v>20</v>
      </c>
      <c r="T24" s="13">
        <f>T22+T23</f>
        <v>350000</v>
      </c>
      <c r="W24" s="18">
        <v>43465</v>
      </c>
      <c r="X24" s="19">
        <f>X20+X21</f>
        <v>350000</v>
      </c>
      <c r="Y24" s="24">
        <f>Y20+Y21+Y22+Y23</f>
        <v>0</v>
      </c>
      <c r="Z24" s="26">
        <f t="shared" si="1"/>
        <v>350000</v>
      </c>
    </row>
    <row r="25" spans="1:26" ht="28" customHeight="1" thickTop="1" thickBot="1" x14ac:dyDescent="0.25">
      <c r="A25" s="1" t="s">
        <v>6</v>
      </c>
      <c r="B25" s="63">
        <f>SUM(B6:B24)</f>
        <v>350000</v>
      </c>
      <c r="C25" s="9"/>
      <c r="D25" s="63">
        <f>SUM(D6:D24)</f>
        <v>350000</v>
      </c>
      <c r="H25" s="6">
        <v>137000</v>
      </c>
      <c r="I25" s="5"/>
      <c r="J25" s="6">
        <v>137000</v>
      </c>
      <c r="L25" s="6">
        <f>SUM(L6:L24)</f>
        <v>350000</v>
      </c>
      <c r="M25" s="5"/>
      <c r="N25" s="6">
        <f>SUM(N6:N24)</f>
        <v>350000</v>
      </c>
      <c r="S25" t="s">
        <v>21</v>
      </c>
      <c r="T25" s="27">
        <f>T20+T24</f>
        <v>350000</v>
      </c>
    </row>
    <row r="26" spans="1:26" ht="17" thickTop="1" x14ac:dyDescent="0.2">
      <c r="H26" s="7"/>
    </row>
  </sheetData>
  <mergeCells count="5">
    <mergeCell ref="A2:D2"/>
    <mergeCell ref="A3:D3"/>
    <mergeCell ref="L3:N3"/>
    <mergeCell ref="A4:D4"/>
    <mergeCell ref="H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B726A-5B27-664F-9236-874323DB1CDF}">
  <sheetPr>
    <pageSetUpPr fitToPage="1"/>
  </sheetPr>
  <dimension ref="A2:AA34"/>
  <sheetViews>
    <sheetView showGridLines="0" workbookViewId="0">
      <selection activeCell="Z21" sqref="A21:Z23"/>
    </sheetView>
  </sheetViews>
  <sheetFormatPr baseColWidth="10" defaultRowHeight="16" x14ac:dyDescent="0.2"/>
  <cols>
    <col min="1" max="1" width="4" customWidth="1"/>
    <col min="2" max="3" width="11.5" bestFit="1" customWidth="1"/>
    <col min="4" max="4" width="3.1640625" customWidth="1"/>
    <col min="5" max="5" width="4.5" customWidth="1"/>
    <col min="7" max="7" width="11.5" bestFit="1" customWidth="1"/>
    <col min="8" max="8" width="3" customWidth="1"/>
    <col min="9" max="9" width="3.6640625" customWidth="1"/>
    <col min="10" max="10" width="11.5" bestFit="1" customWidth="1"/>
    <col min="12" max="12" width="5.5" customWidth="1"/>
    <col min="13" max="13" width="4.33203125" customWidth="1"/>
    <col min="15" max="15" width="11.5" bestFit="1" customWidth="1"/>
    <col min="16" max="16" width="3.83203125" customWidth="1"/>
    <col min="17" max="17" width="4.83203125" customWidth="1"/>
    <col min="20" max="21" width="3.5" customWidth="1"/>
    <col min="23" max="23" width="13.5" bestFit="1" customWidth="1"/>
    <col min="24" max="24" width="4.6640625" customWidth="1"/>
    <col min="26" max="26" width="12.5" bestFit="1" customWidth="1"/>
  </cols>
  <sheetData>
    <row r="2" spans="1:27" x14ac:dyDescent="0.2">
      <c r="B2" s="75" t="s">
        <v>4</v>
      </c>
      <c r="C2" s="75"/>
      <c r="D2" s="32"/>
      <c r="F2" s="75" t="s">
        <v>5</v>
      </c>
      <c r="G2" s="75"/>
      <c r="J2" s="75" t="s">
        <v>10</v>
      </c>
      <c r="K2" s="75"/>
      <c r="N2" s="75" t="s">
        <v>39</v>
      </c>
      <c r="O2" s="75"/>
      <c r="R2" s="75" t="s">
        <v>11</v>
      </c>
      <c r="S2" s="75"/>
      <c r="V2" s="75" t="s">
        <v>23</v>
      </c>
      <c r="W2" s="75"/>
      <c r="Y2" s="75" t="s">
        <v>50</v>
      </c>
      <c r="Z2" s="75"/>
    </row>
    <row r="3" spans="1:27" x14ac:dyDescent="0.2">
      <c r="A3">
        <f>'journal entries'!E5</f>
        <v>1</v>
      </c>
      <c r="B3" s="50">
        <f>'journal entries'!F5</f>
        <v>350000</v>
      </c>
      <c r="C3" s="52"/>
      <c r="D3" s="33"/>
      <c r="F3" s="28"/>
      <c r="G3" s="52">
        <f>'journal entries'!G6</f>
        <v>350000</v>
      </c>
      <c r="H3" s="51">
        <f>'journal entries'!E5</f>
        <v>1</v>
      </c>
      <c r="I3" s="53"/>
      <c r="J3" s="50"/>
      <c r="K3" s="29"/>
      <c r="N3" s="50"/>
      <c r="O3" s="52"/>
      <c r="P3" s="51"/>
      <c r="Q3" s="53"/>
      <c r="R3" s="50"/>
      <c r="S3" s="29"/>
      <c r="V3" s="50"/>
      <c r="W3" s="52"/>
      <c r="X3" s="51"/>
      <c r="Y3" s="28"/>
      <c r="Z3" s="52"/>
      <c r="AA3" s="51"/>
    </row>
    <row r="4" spans="1:27" x14ac:dyDescent="0.2">
      <c r="B4" s="56"/>
      <c r="C4" s="54"/>
      <c r="D4" s="33"/>
      <c r="F4" s="30"/>
      <c r="G4" s="31"/>
      <c r="J4" s="30"/>
      <c r="K4" s="31"/>
      <c r="N4" s="30"/>
      <c r="O4" s="31"/>
      <c r="R4" s="30"/>
      <c r="S4" s="31"/>
      <c r="V4" s="30"/>
      <c r="W4" s="54"/>
      <c r="Y4" s="30"/>
      <c r="Z4" s="31"/>
    </row>
    <row r="5" spans="1:27" x14ac:dyDescent="0.2">
      <c r="B5" s="56"/>
      <c r="C5" s="54"/>
      <c r="D5" s="33"/>
      <c r="F5" s="30"/>
      <c r="G5" s="31"/>
      <c r="J5" s="30"/>
      <c r="K5" s="31"/>
      <c r="N5" s="30"/>
      <c r="O5" s="31"/>
      <c r="R5" s="30"/>
      <c r="S5" s="31"/>
      <c r="V5" s="30"/>
      <c r="W5" s="31"/>
      <c r="Y5" s="30"/>
      <c r="Z5" s="31"/>
    </row>
    <row r="6" spans="1:27" x14ac:dyDescent="0.2">
      <c r="B6" s="56"/>
      <c r="C6" s="54"/>
      <c r="D6" s="55"/>
      <c r="F6" s="30"/>
      <c r="G6" s="31"/>
      <c r="J6" s="30"/>
      <c r="K6" s="31"/>
      <c r="N6" s="30"/>
      <c r="O6" s="31"/>
      <c r="R6" s="30"/>
      <c r="S6" s="31"/>
      <c r="V6" s="30"/>
      <c r="W6" s="31"/>
      <c r="Y6" s="30"/>
      <c r="Z6" s="31"/>
    </row>
    <row r="7" spans="1:27" x14ac:dyDescent="0.2">
      <c r="B7" s="30"/>
      <c r="C7" s="54"/>
      <c r="D7" s="55"/>
      <c r="F7" s="30"/>
      <c r="G7" s="31"/>
      <c r="J7" s="30"/>
      <c r="K7" s="31"/>
      <c r="N7" s="30"/>
      <c r="O7" s="31"/>
      <c r="R7" s="30"/>
      <c r="S7" s="31"/>
      <c r="V7" s="30"/>
      <c r="W7" s="31"/>
      <c r="Y7" s="30"/>
      <c r="Z7" s="31"/>
    </row>
    <row r="8" spans="1:27" x14ac:dyDescent="0.2">
      <c r="B8" s="30"/>
      <c r="C8" s="54"/>
      <c r="D8" s="55"/>
      <c r="F8" s="30"/>
      <c r="G8" s="31"/>
      <c r="J8" s="30"/>
      <c r="K8" s="31"/>
      <c r="N8" s="30"/>
      <c r="O8" s="31"/>
      <c r="R8" s="30"/>
      <c r="S8" s="31"/>
      <c r="V8" s="30"/>
      <c r="W8" s="31"/>
      <c r="Y8" s="30"/>
      <c r="Z8" s="31"/>
    </row>
    <row r="9" spans="1:27" x14ac:dyDescent="0.2">
      <c r="B9" s="30"/>
      <c r="C9" s="54"/>
      <c r="D9" s="55"/>
      <c r="F9" s="30"/>
      <c r="G9" s="31"/>
      <c r="J9" s="30"/>
      <c r="K9" s="31"/>
      <c r="N9" s="30"/>
      <c r="O9" s="31"/>
      <c r="R9" s="30"/>
      <c r="S9" s="31"/>
      <c r="V9" s="30"/>
      <c r="W9" s="31"/>
      <c r="Y9" s="30"/>
      <c r="Z9" s="31"/>
    </row>
    <row r="10" spans="1:27" x14ac:dyDescent="0.2">
      <c r="B10" s="30"/>
      <c r="C10" s="54"/>
      <c r="D10" s="55"/>
      <c r="F10" s="30"/>
      <c r="G10" s="31"/>
      <c r="J10" s="30"/>
      <c r="K10" s="31"/>
      <c r="N10" s="30"/>
      <c r="O10" s="31"/>
      <c r="R10" s="30"/>
      <c r="S10" s="31"/>
      <c r="V10" s="30"/>
      <c r="W10" s="31"/>
      <c r="Y10" s="30"/>
      <c r="Z10" s="31"/>
    </row>
    <row r="11" spans="1:27" x14ac:dyDescent="0.2">
      <c r="B11" s="30"/>
      <c r="C11" s="54"/>
      <c r="D11" s="55"/>
      <c r="F11" s="30"/>
      <c r="G11" s="31"/>
      <c r="J11" s="30"/>
      <c r="K11" s="31"/>
      <c r="N11" s="30"/>
      <c r="O11" s="31"/>
      <c r="R11" s="30"/>
      <c r="S11" s="31"/>
      <c r="V11" s="30"/>
      <c r="W11" s="31"/>
      <c r="Y11" s="30"/>
      <c r="Z11" s="31"/>
    </row>
    <row r="12" spans="1:27" x14ac:dyDescent="0.2">
      <c r="B12" s="30"/>
      <c r="C12" s="31"/>
      <c r="D12" s="33"/>
      <c r="F12" s="30"/>
      <c r="G12" s="31"/>
      <c r="J12" s="30"/>
      <c r="K12" s="31"/>
      <c r="N12" s="30"/>
      <c r="O12" s="31"/>
      <c r="R12" s="30"/>
      <c r="S12" s="31"/>
      <c r="V12" s="30"/>
      <c r="W12" s="31"/>
      <c r="Y12" s="30"/>
      <c r="Z12" s="31"/>
    </row>
    <row r="13" spans="1:27" x14ac:dyDescent="0.2">
      <c r="B13" s="30"/>
      <c r="C13" s="31"/>
      <c r="D13" s="33"/>
      <c r="F13" s="30"/>
      <c r="G13" s="31"/>
      <c r="J13" s="30"/>
      <c r="K13" s="31"/>
      <c r="N13" s="30"/>
      <c r="O13" s="31"/>
      <c r="R13" s="30"/>
      <c r="S13" s="31"/>
      <c r="V13" s="30"/>
      <c r="W13" s="31"/>
      <c r="Y13" s="30"/>
      <c r="Z13" s="31"/>
    </row>
    <row r="14" spans="1:27" x14ac:dyDescent="0.2">
      <c r="B14" s="30"/>
      <c r="C14" s="31"/>
      <c r="D14" s="33"/>
      <c r="F14" s="30"/>
      <c r="G14" s="31"/>
      <c r="J14" s="30"/>
      <c r="K14" s="31"/>
      <c r="N14" s="30"/>
      <c r="O14" s="31"/>
      <c r="R14" s="30"/>
      <c r="S14" s="31"/>
      <c r="V14" s="30"/>
      <c r="W14" s="31"/>
      <c r="Y14" s="30"/>
      <c r="Z14" s="31"/>
    </row>
    <row r="15" spans="1:27" x14ac:dyDescent="0.2">
      <c r="B15" s="57"/>
      <c r="C15" s="58"/>
      <c r="D15" s="33"/>
      <c r="F15" s="57"/>
      <c r="G15" s="58"/>
      <c r="J15" s="57"/>
      <c r="K15" s="58"/>
      <c r="N15" s="57"/>
      <c r="O15" s="58"/>
      <c r="R15" s="57"/>
      <c r="S15" s="58"/>
      <c r="V15" s="57"/>
      <c r="W15" s="58"/>
      <c r="Y15" s="57"/>
      <c r="Z15" s="58"/>
    </row>
    <row r="16" spans="1:27" x14ac:dyDescent="0.2">
      <c r="B16" s="59">
        <f>SUM(B3:B11)-SUM(C3:C11)</f>
        <v>350000</v>
      </c>
      <c r="C16" s="29"/>
      <c r="F16" s="59"/>
      <c r="G16" s="52">
        <f>G3</f>
        <v>350000</v>
      </c>
      <c r="J16" s="59">
        <f>J3</f>
        <v>0</v>
      </c>
      <c r="K16" s="29"/>
      <c r="N16" s="59"/>
      <c r="O16" s="60">
        <f>SUM(O3:O9)-SUM(N3:N9)</f>
        <v>0</v>
      </c>
      <c r="R16" s="59">
        <f>SUM(R3:R12)-SUM(S3:S12)</f>
        <v>0</v>
      </c>
      <c r="S16" s="29"/>
      <c r="V16" s="59"/>
      <c r="W16" s="60">
        <f>SUM(W3:W9)-SUM(V3:V9)</f>
        <v>0</v>
      </c>
      <c r="Y16" s="59"/>
      <c r="Z16" s="60">
        <f>SUM(Z3:Z9)-SUM(Y3:Y9)</f>
        <v>0</v>
      </c>
    </row>
    <row r="20" spans="2:26" x14ac:dyDescent="0.2">
      <c r="B20" s="75" t="s">
        <v>30</v>
      </c>
      <c r="C20" s="75"/>
      <c r="F20" s="75" t="s">
        <v>9</v>
      </c>
      <c r="G20" s="75"/>
      <c r="J20" s="75" t="s">
        <v>56</v>
      </c>
      <c r="K20" s="75"/>
      <c r="N20" s="75" t="s">
        <v>43</v>
      </c>
      <c r="O20" s="75"/>
      <c r="R20" s="75" t="s">
        <v>44</v>
      </c>
      <c r="S20" s="75"/>
      <c r="V20" s="75" t="s">
        <v>12</v>
      </c>
      <c r="W20" s="75"/>
      <c r="Y20" s="75" t="s">
        <v>13</v>
      </c>
      <c r="Z20" s="75"/>
    </row>
    <row r="21" spans="2:26" x14ac:dyDescent="0.2">
      <c r="B21" s="50"/>
      <c r="C21" s="29"/>
      <c r="F21" s="50"/>
      <c r="G21" s="29"/>
      <c r="J21" s="50"/>
      <c r="K21" s="52"/>
      <c r="L21" s="51"/>
      <c r="M21" s="53"/>
      <c r="N21" s="50"/>
      <c r="O21" s="52"/>
      <c r="R21" s="50"/>
      <c r="S21" s="52"/>
      <c r="V21" s="50"/>
      <c r="W21" s="52"/>
      <c r="Y21" s="50"/>
      <c r="Z21" s="52"/>
    </row>
    <row r="22" spans="2:26" x14ac:dyDescent="0.2">
      <c r="B22" s="56"/>
      <c r="C22" s="31"/>
      <c r="F22" s="56"/>
      <c r="G22" s="31"/>
      <c r="J22" s="30"/>
      <c r="K22" s="54"/>
      <c r="L22" s="51"/>
      <c r="N22" s="56"/>
      <c r="O22" s="31"/>
      <c r="R22" s="56"/>
      <c r="S22" s="54"/>
      <c r="V22" s="30"/>
      <c r="W22" s="31"/>
      <c r="Y22" s="30"/>
      <c r="Z22" s="31"/>
    </row>
    <row r="23" spans="2:26" x14ac:dyDescent="0.2">
      <c r="B23" s="30"/>
      <c r="C23" s="31"/>
      <c r="F23" s="30"/>
      <c r="G23" s="31"/>
      <c r="J23" s="30"/>
      <c r="K23" s="31"/>
      <c r="N23" s="30"/>
      <c r="O23" s="31"/>
      <c r="R23" s="30"/>
      <c r="S23" s="31"/>
      <c r="V23" s="30"/>
      <c r="W23" s="31"/>
      <c r="Y23" s="30"/>
      <c r="Z23" s="31"/>
    </row>
    <row r="24" spans="2:26" x14ac:dyDescent="0.2">
      <c r="B24" s="30"/>
      <c r="C24" s="31"/>
      <c r="F24" s="30"/>
      <c r="G24" s="31"/>
      <c r="J24" s="30"/>
      <c r="K24" s="31"/>
      <c r="N24" s="30"/>
      <c r="O24" s="31"/>
      <c r="R24" s="30"/>
      <c r="S24" s="31"/>
      <c r="V24" s="30"/>
      <c r="W24" s="31"/>
      <c r="Y24" s="30"/>
      <c r="Z24" s="31"/>
    </row>
    <row r="25" spans="2:26" x14ac:dyDescent="0.2">
      <c r="B25" s="30"/>
      <c r="C25" s="31"/>
      <c r="F25" s="30"/>
      <c r="G25" s="31"/>
      <c r="J25" s="30"/>
      <c r="K25" s="31"/>
      <c r="N25" s="30"/>
      <c r="O25" s="31"/>
      <c r="R25" s="30"/>
      <c r="S25" s="31"/>
      <c r="V25" s="30"/>
      <c r="W25" s="31"/>
      <c r="Y25" s="30"/>
      <c r="Z25" s="31"/>
    </row>
    <row r="26" spans="2:26" x14ac:dyDescent="0.2">
      <c r="B26" s="30"/>
      <c r="C26" s="31"/>
      <c r="F26" s="30"/>
      <c r="G26" s="31"/>
      <c r="J26" s="30"/>
      <c r="K26" s="31"/>
      <c r="N26" s="30"/>
      <c r="O26" s="31"/>
      <c r="R26" s="30"/>
      <c r="S26" s="31"/>
      <c r="V26" s="30"/>
      <c r="W26" s="31"/>
      <c r="Y26" s="30"/>
      <c r="Z26" s="31"/>
    </row>
    <row r="27" spans="2:26" x14ac:dyDescent="0.2">
      <c r="B27" s="30"/>
      <c r="C27" s="31"/>
      <c r="F27" s="30"/>
      <c r="G27" s="31"/>
      <c r="J27" s="30"/>
      <c r="K27" s="31"/>
      <c r="N27" s="30"/>
      <c r="O27" s="31"/>
      <c r="R27" s="30"/>
      <c r="S27" s="31"/>
      <c r="V27" s="30"/>
      <c r="W27" s="31"/>
      <c r="Y27" s="30"/>
      <c r="Z27" s="31"/>
    </row>
    <row r="28" spans="2:26" x14ac:dyDescent="0.2">
      <c r="B28" s="30"/>
      <c r="C28" s="31"/>
      <c r="F28" s="30"/>
      <c r="G28" s="31"/>
      <c r="J28" s="30"/>
      <c r="K28" s="31"/>
      <c r="N28" s="30"/>
      <c r="O28" s="31"/>
      <c r="R28" s="30"/>
      <c r="S28" s="31"/>
      <c r="V28" s="30"/>
      <c r="W28" s="31"/>
      <c r="Y28" s="30"/>
      <c r="Z28" s="31"/>
    </row>
    <row r="29" spans="2:26" x14ac:dyDescent="0.2">
      <c r="B29" s="30"/>
      <c r="C29" s="31"/>
      <c r="F29" s="30"/>
      <c r="G29" s="31"/>
      <c r="J29" s="30"/>
      <c r="K29" s="31"/>
      <c r="N29" s="30"/>
      <c r="O29" s="31"/>
      <c r="R29" s="30"/>
      <c r="S29" s="31"/>
      <c r="V29" s="30"/>
      <c r="W29" s="31"/>
      <c r="Y29" s="30"/>
      <c r="Z29" s="31"/>
    </row>
    <row r="30" spans="2:26" x14ac:dyDescent="0.2">
      <c r="B30" s="30"/>
      <c r="C30" s="31"/>
      <c r="F30" s="30"/>
      <c r="G30" s="31"/>
      <c r="J30" s="30"/>
      <c r="K30" s="31"/>
      <c r="N30" s="30"/>
      <c r="O30" s="31"/>
      <c r="R30" s="30"/>
      <c r="S30" s="31"/>
      <c r="V30" s="30"/>
      <c r="W30" s="31"/>
      <c r="Y30" s="30"/>
      <c r="Z30" s="31"/>
    </row>
    <row r="31" spans="2:26" x14ac:dyDescent="0.2">
      <c r="B31" s="30"/>
      <c r="C31" s="31"/>
      <c r="F31" s="30"/>
      <c r="G31" s="31"/>
      <c r="J31" s="30"/>
      <c r="K31" s="31"/>
      <c r="N31" s="30"/>
      <c r="O31" s="31"/>
      <c r="R31" s="30"/>
      <c r="S31" s="31"/>
      <c r="V31" s="30"/>
      <c r="W31" s="31"/>
      <c r="Y31" s="30"/>
      <c r="Z31" s="31"/>
    </row>
    <row r="32" spans="2:26" x14ac:dyDescent="0.2">
      <c r="B32" s="30"/>
      <c r="C32" s="31"/>
      <c r="F32" s="30"/>
      <c r="G32" s="31"/>
      <c r="J32" s="30"/>
      <c r="K32" s="31"/>
      <c r="N32" s="30"/>
      <c r="O32" s="31"/>
      <c r="R32" s="30"/>
      <c r="S32" s="31"/>
      <c r="V32" s="30"/>
      <c r="W32" s="31"/>
      <c r="Y32" s="30"/>
      <c r="Z32" s="31"/>
    </row>
    <row r="33" spans="2:26" x14ac:dyDescent="0.2">
      <c r="B33" s="57"/>
      <c r="C33" s="58"/>
      <c r="F33" s="57"/>
      <c r="G33" s="58"/>
      <c r="J33" s="57"/>
      <c r="K33" s="58"/>
      <c r="N33" s="57"/>
      <c r="O33" s="58"/>
      <c r="R33" s="57"/>
      <c r="S33" s="58"/>
      <c r="V33" s="57"/>
      <c r="W33" s="58"/>
      <c r="Y33" s="57"/>
      <c r="Z33" s="58"/>
    </row>
    <row r="34" spans="2:26" x14ac:dyDescent="0.2">
      <c r="B34" s="59">
        <f>SUM(B21:B29)-SUM(C21:C29)</f>
        <v>0</v>
      </c>
      <c r="C34" s="29"/>
      <c r="F34" s="59">
        <f>SUM(F21:F29)-SUM(G21:G29)</f>
        <v>0</v>
      </c>
      <c r="G34" s="29"/>
      <c r="J34" s="59"/>
      <c r="K34" s="60">
        <f>SUM(K21:K27)-SUM(J21:J27)</f>
        <v>0</v>
      </c>
      <c r="N34" s="59">
        <f>SUM(N21:N29)-SUM(O21:O29)</f>
        <v>0</v>
      </c>
      <c r="O34" s="29"/>
      <c r="R34" s="59">
        <f>SUM(R21:R29)-SUM(S21:S29)</f>
        <v>0</v>
      </c>
      <c r="S34" s="29"/>
      <c r="V34" s="59">
        <f>SUM(V21:V29)-SUM(W21:W29)</f>
        <v>0</v>
      </c>
      <c r="W34" s="29"/>
      <c r="Y34" s="59">
        <f>SUM(Y21:Y29)-SUM(Z21:Z29)</f>
        <v>0</v>
      </c>
      <c r="Z34" s="29"/>
    </row>
  </sheetData>
  <mergeCells count="14">
    <mergeCell ref="Y2:Z2"/>
    <mergeCell ref="Y20:Z20"/>
    <mergeCell ref="B20:C20"/>
    <mergeCell ref="F20:G20"/>
    <mergeCell ref="J20:K20"/>
    <mergeCell ref="N20:O20"/>
    <mergeCell ref="R20:S20"/>
    <mergeCell ref="V2:W2"/>
    <mergeCell ref="V20:W20"/>
    <mergeCell ref="B2:C2"/>
    <mergeCell ref="F2:G2"/>
    <mergeCell ref="J2:K2"/>
    <mergeCell ref="N2:O2"/>
    <mergeCell ref="R2:S2"/>
  </mergeCells>
  <pageMargins left="0.7" right="0.7" top="0.75" bottom="0.75" header="0.3" footer="0.3"/>
  <pageSetup scale="52" fitToHeight="2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8F97-7D46-4341-85AE-D9923A45FE3F}">
  <dimension ref="A1:G94"/>
  <sheetViews>
    <sheetView workbookViewId="0">
      <selection activeCell="N18" sqref="N18"/>
    </sheetView>
  </sheetViews>
  <sheetFormatPr baseColWidth="10" defaultRowHeight="16" x14ac:dyDescent="0.2"/>
  <cols>
    <col min="3" max="3" width="33.5" customWidth="1"/>
    <col min="4" max="4" width="38.1640625" bestFit="1" customWidth="1"/>
  </cols>
  <sheetData>
    <row r="1" spans="2:7" ht="17" thickBot="1" x14ac:dyDescent="0.25"/>
    <row r="2" spans="2:7" ht="17" thickBot="1" x14ac:dyDescent="0.25">
      <c r="B2" s="76" t="s">
        <v>31</v>
      </c>
      <c r="C2" s="77"/>
      <c r="D2" s="77"/>
      <c r="E2" s="77"/>
      <c r="F2" s="77"/>
      <c r="G2" s="78"/>
    </row>
    <row r="3" spans="2:7" ht="17" thickBot="1" x14ac:dyDescent="0.25">
      <c r="B3" s="34" t="s">
        <v>32</v>
      </c>
      <c r="C3" s="35" t="s">
        <v>33</v>
      </c>
      <c r="D3" s="35"/>
      <c r="E3" s="36" t="s">
        <v>35</v>
      </c>
      <c r="F3" s="37" t="s">
        <v>2</v>
      </c>
      <c r="G3" s="38" t="s">
        <v>3</v>
      </c>
    </row>
    <row r="4" spans="2:7" x14ac:dyDescent="0.2">
      <c r="B4" s="39" t="s">
        <v>34</v>
      </c>
      <c r="C4" s="39"/>
      <c r="D4" s="39"/>
      <c r="E4" s="39"/>
      <c r="F4" s="39"/>
      <c r="G4" s="39"/>
    </row>
    <row r="5" spans="2:7" x14ac:dyDescent="0.2">
      <c r="B5" s="39" t="s">
        <v>36</v>
      </c>
      <c r="C5" s="40" t="s">
        <v>4</v>
      </c>
      <c r="D5" s="41"/>
      <c r="E5" s="39">
        <v>1</v>
      </c>
      <c r="F5" s="42">
        <v>350000</v>
      </c>
      <c r="G5" s="43"/>
    </row>
    <row r="6" spans="2:7" x14ac:dyDescent="0.2">
      <c r="B6" s="39"/>
      <c r="C6" s="39"/>
      <c r="D6" s="44" t="s">
        <v>37</v>
      </c>
      <c r="E6" s="39"/>
      <c r="F6" s="43"/>
      <c r="G6" s="42">
        <f>+F5</f>
        <v>350000</v>
      </c>
    </row>
    <row r="7" spans="2:7" x14ac:dyDescent="0.2">
      <c r="B7" s="39"/>
      <c r="C7" s="39" t="s">
        <v>38</v>
      </c>
      <c r="D7" s="39"/>
      <c r="E7" s="39"/>
      <c r="F7" s="39"/>
      <c r="G7" s="39"/>
    </row>
    <row r="8" spans="2:7" x14ac:dyDescent="0.2">
      <c r="B8" s="39"/>
      <c r="C8" s="39"/>
      <c r="D8" s="39"/>
      <c r="E8" s="39"/>
      <c r="F8" s="39"/>
      <c r="G8" s="39"/>
    </row>
    <row r="9" spans="2:7" x14ac:dyDescent="0.2">
      <c r="B9" s="49">
        <v>43437</v>
      </c>
      <c r="C9" s="45"/>
      <c r="D9" s="41"/>
      <c r="E9" s="39">
        <v>2</v>
      </c>
      <c r="F9" s="46"/>
      <c r="G9" s="39"/>
    </row>
    <row r="10" spans="2:7" x14ac:dyDescent="0.2">
      <c r="B10" s="39"/>
      <c r="C10" s="39"/>
      <c r="D10" s="44"/>
      <c r="E10" s="39"/>
      <c r="F10" s="39"/>
      <c r="G10" s="46"/>
    </row>
    <row r="11" spans="2:7" x14ac:dyDescent="0.2">
      <c r="B11" s="39"/>
      <c r="C11" s="39"/>
      <c r="D11" s="44"/>
      <c r="E11" s="39"/>
      <c r="F11" s="39"/>
      <c r="G11" s="46"/>
    </row>
    <row r="12" spans="2:7" x14ac:dyDescent="0.2">
      <c r="B12" s="39"/>
      <c r="C12" s="39" t="s">
        <v>40</v>
      </c>
      <c r="D12" s="39"/>
      <c r="E12" s="39"/>
      <c r="F12" s="39"/>
      <c r="G12" s="39"/>
    </row>
    <row r="13" spans="2:7" x14ac:dyDescent="0.2">
      <c r="B13" s="39"/>
      <c r="C13" s="39"/>
      <c r="D13" s="39"/>
      <c r="E13" s="39"/>
      <c r="F13" s="39"/>
      <c r="G13" s="39"/>
    </row>
    <row r="14" spans="2:7" x14ac:dyDescent="0.2">
      <c r="B14" s="49">
        <v>43437</v>
      </c>
      <c r="C14" s="40"/>
      <c r="D14" s="41"/>
      <c r="E14" s="39">
        <v>3</v>
      </c>
      <c r="F14" s="46"/>
      <c r="G14" s="39"/>
    </row>
    <row r="15" spans="2:7" x14ac:dyDescent="0.2">
      <c r="B15" s="39"/>
      <c r="C15" s="39"/>
      <c r="D15" s="44"/>
      <c r="E15" s="39"/>
      <c r="F15" s="39"/>
      <c r="G15" s="46"/>
    </row>
    <row r="16" spans="2:7" x14ac:dyDescent="0.2">
      <c r="B16" s="39"/>
      <c r="C16" s="39" t="s">
        <v>41</v>
      </c>
      <c r="D16" s="39"/>
      <c r="E16" s="39"/>
      <c r="F16" s="39"/>
      <c r="G16" s="39"/>
    </row>
    <row r="17" spans="2:7" x14ac:dyDescent="0.2">
      <c r="B17" s="39"/>
      <c r="C17" s="39"/>
      <c r="D17" s="39"/>
      <c r="E17" s="39"/>
      <c r="F17" s="39"/>
      <c r="G17" s="39"/>
    </row>
    <row r="18" spans="2:7" x14ac:dyDescent="0.2">
      <c r="B18" s="49">
        <v>43438</v>
      </c>
      <c r="C18" s="40"/>
      <c r="D18" s="41"/>
      <c r="E18" s="39">
        <v>4</v>
      </c>
      <c r="F18" s="46"/>
      <c r="G18" s="39"/>
    </row>
    <row r="19" spans="2:7" x14ac:dyDescent="0.2">
      <c r="B19" s="39"/>
      <c r="C19" s="39"/>
      <c r="D19" s="47"/>
      <c r="E19" s="39"/>
      <c r="F19" s="39"/>
      <c r="G19" s="46"/>
    </row>
    <row r="20" spans="2:7" x14ac:dyDescent="0.2">
      <c r="B20" s="39"/>
      <c r="C20" s="39" t="s">
        <v>42</v>
      </c>
      <c r="D20" s="39"/>
      <c r="E20" s="39"/>
      <c r="F20" s="39"/>
      <c r="G20" s="39"/>
    </row>
    <row r="21" spans="2:7" x14ac:dyDescent="0.2">
      <c r="B21" s="39"/>
      <c r="C21" s="39"/>
      <c r="D21" s="39"/>
      <c r="E21" s="39"/>
      <c r="F21" s="39"/>
      <c r="G21" s="39"/>
    </row>
    <row r="22" spans="2:7" x14ac:dyDescent="0.2">
      <c r="B22" s="49">
        <v>43442</v>
      </c>
      <c r="C22" s="40"/>
      <c r="D22" s="41"/>
      <c r="E22" s="39">
        <v>5</v>
      </c>
      <c r="F22" s="46"/>
      <c r="G22" s="39"/>
    </row>
    <row r="23" spans="2:7" x14ac:dyDescent="0.2">
      <c r="B23" s="39"/>
      <c r="C23" s="39"/>
      <c r="D23" s="44"/>
      <c r="E23" s="39"/>
      <c r="F23" s="39"/>
      <c r="G23" s="46"/>
    </row>
    <row r="24" spans="2:7" x14ac:dyDescent="0.2">
      <c r="B24" s="48"/>
      <c r="C24" s="48" t="s">
        <v>48</v>
      </c>
      <c r="D24" s="48"/>
      <c r="E24" s="48"/>
      <c r="F24" s="48"/>
      <c r="G24" s="48"/>
    </row>
    <row r="26" spans="2:7" x14ac:dyDescent="0.2">
      <c r="B26" s="18">
        <v>43444</v>
      </c>
      <c r="C26" s="40"/>
      <c r="D26" s="41"/>
      <c r="E26" s="39">
        <v>6</v>
      </c>
      <c r="F26" s="46"/>
      <c r="G26" s="39"/>
    </row>
    <row r="27" spans="2:7" x14ac:dyDescent="0.2">
      <c r="C27" s="39"/>
      <c r="D27" s="44"/>
      <c r="E27" s="39"/>
      <c r="F27" s="39"/>
      <c r="G27" s="46"/>
    </row>
    <row r="28" spans="2:7" x14ac:dyDescent="0.2">
      <c r="C28" t="s">
        <v>45</v>
      </c>
    </row>
    <row r="30" spans="2:7" x14ac:dyDescent="0.2">
      <c r="B30" s="18">
        <v>43446</v>
      </c>
      <c r="C30" s="40"/>
      <c r="D30" s="41"/>
      <c r="E30" s="39">
        <v>7</v>
      </c>
      <c r="F30" s="46"/>
      <c r="G30" s="39"/>
    </row>
    <row r="31" spans="2:7" x14ac:dyDescent="0.2">
      <c r="C31" s="39"/>
      <c r="D31" s="44"/>
      <c r="E31" s="39"/>
      <c r="F31" s="39"/>
      <c r="G31" s="46"/>
    </row>
    <row r="32" spans="2:7" x14ac:dyDescent="0.2">
      <c r="C32" t="s">
        <v>46</v>
      </c>
    </row>
    <row r="34" spans="2:7" x14ac:dyDescent="0.2">
      <c r="B34" s="18">
        <v>43447</v>
      </c>
      <c r="C34" s="40"/>
      <c r="D34" s="41"/>
      <c r="E34" s="39">
        <v>8</v>
      </c>
      <c r="F34" s="46"/>
      <c r="G34" s="39"/>
    </row>
    <row r="35" spans="2:7" x14ac:dyDescent="0.2">
      <c r="C35" s="39"/>
      <c r="D35" s="44"/>
      <c r="E35" s="39"/>
      <c r="F35" s="39"/>
      <c r="G35" s="46"/>
    </row>
    <row r="36" spans="2:7" x14ac:dyDescent="0.2">
      <c r="C36" t="s">
        <v>47</v>
      </c>
    </row>
    <row r="38" spans="2:7" x14ac:dyDescent="0.2">
      <c r="B38" s="18">
        <v>43447</v>
      </c>
      <c r="C38" s="40"/>
      <c r="D38" s="41"/>
      <c r="E38" s="39">
        <v>9</v>
      </c>
      <c r="F38" s="46"/>
      <c r="G38" s="39"/>
    </row>
    <row r="39" spans="2:7" x14ac:dyDescent="0.2">
      <c r="C39" s="39"/>
      <c r="D39" s="44"/>
      <c r="E39" s="39"/>
      <c r="F39" s="39"/>
      <c r="G39" s="46"/>
    </row>
    <row r="40" spans="2:7" x14ac:dyDescent="0.2">
      <c r="C40" s="48" t="s">
        <v>48</v>
      </c>
      <c r="D40" s="48"/>
      <c r="E40" s="48"/>
      <c r="F40" s="48"/>
      <c r="G40" s="48"/>
    </row>
    <row r="42" spans="2:7" x14ac:dyDescent="0.2">
      <c r="B42" s="18">
        <v>43449</v>
      </c>
      <c r="C42" s="40"/>
      <c r="D42" s="41"/>
      <c r="E42" s="39">
        <v>10</v>
      </c>
      <c r="F42" s="46"/>
      <c r="G42" s="39"/>
    </row>
    <row r="43" spans="2:7" x14ac:dyDescent="0.2">
      <c r="C43" s="39"/>
      <c r="D43" s="44"/>
      <c r="E43" s="39"/>
      <c r="F43" s="39"/>
      <c r="G43" s="46"/>
    </row>
    <row r="44" spans="2:7" x14ac:dyDescent="0.2">
      <c r="C44" s="48" t="s">
        <v>49</v>
      </c>
      <c r="D44" s="48"/>
      <c r="E44" s="48"/>
      <c r="F44" s="48"/>
      <c r="G44" s="48"/>
    </row>
    <row r="46" spans="2:7" x14ac:dyDescent="0.2">
      <c r="B46" s="18">
        <v>43449</v>
      </c>
      <c r="C46" s="40"/>
      <c r="D46" s="41"/>
      <c r="E46" s="39">
        <v>11</v>
      </c>
      <c r="F46" s="46"/>
      <c r="G46" s="39"/>
    </row>
    <row r="47" spans="2:7" x14ac:dyDescent="0.2">
      <c r="C47" s="39"/>
      <c r="D47" s="44"/>
      <c r="E47" s="39"/>
      <c r="F47" s="39"/>
      <c r="G47" s="46"/>
    </row>
    <row r="48" spans="2:7" x14ac:dyDescent="0.2">
      <c r="C48" s="48" t="s">
        <v>51</v>
      </c>
      <c r="D48" s="48"/>
      <c r="E48" s="48"/>
      <c r="F48" s="48"/>
      <c r="G48" s="48"/>
    </row>
    <row r="50" spans="2:7" x14ac:dyDescent="0.2">
      <c r="B50" s="18">
        <v>43452</v>
      </c>
      <c r="C50" s="40"/>
      <c r="D50" s="41"/>
      <c r="E50" s="39">
        <v>12</v>
      </c>
      <c r="F50" s="46"/>
      <c r="G50" s="39"/>
    </row>
    <row r="51" spans="2:7" x14ac:dyDescent="0.2">
      <c r="C51" s="39"/>
      <c r="D51" s="44"/>
      <c r="E51" s="39"/>
      <c r="F51" s="39"/>
      <c r="G51" s="46"/>
    </row>
    <row r="52" spans="2:7" x14ac:dyDescent="0.2">
      <c r="C52" s="48" t="s">
        <v>52</v>
      </c>
      <c r="D52" s="48"/>
      <c r="E52" s="48"/>
      <c r="F52" s="48"/>
      <c r="G52" s="48"/>
    </row>
    <row r="54" spans="2:7" x14ac:dyDescent="0.2">
      <c r="B54" s="18">
        <v>43453</v>
      </c>
      <c r="C54" s="40"/>
      <c r="D54" s="41"/>
      <c r="E54" s="39">
        <v>13</v>
      </c>
      <c r="F54" s="46"/>
      <c r="G54" s="39"/>
    </row>
    <row r="55" spans="2:7" x14ac:dyDescent="0.2">
      <c r="C55" s="39"/>
      <c r="D55" s="44"/>
      <c r="E55" s="39"/>
      <c r="F55" s="39"/>
      <c r="G55" s="46"/>
    </row>
    <row r="56" spans="2:7" x14ac:dyDescent="0.2">
      <c r="C56" s="48" t="s">
        <v>53</v>
      </c>
      <c r="D56" s="48"/>
      <c r="E56" s="48"/>
      <c r="F56" s="48"/>
      <c r="G56" s="48"/>
    </row>
    <row r="58" spans="2:7" x14ac:dyDescent="0.2">
      <c r="B58" s="18">
        <v>43453</v>
      </c>
      <c r="C58" s="40"/>
      <c r="D58" s="41"/>
      <c r="E58" s="39">
        <v>14</v>
      </c>
      <c r="F58" s="46"/>
      <c r="G58" s="39"/>
    </row>
    <row r="59" spans="2:7" x14ac:dyDescent="0.2">
      <c r="C59" s="39"/>
      <c r="D59" s="44"/>
      <c r="E59" s="39"/>
      <c r="F59" s="39"/>
      <c r="G59" s="46"/>
    </row>
    <row r="60" spans="2:7" x14ac:dyDescent="0.2">
      <c r="C60" s="48" t="s">
        <v>54</v>
      </c>
      <c r="D60" s="48"/>
      <c r="E60" s="48"/>
      <c r="F60" s="48"/>
      <c r="G60" s="48"/>
    </row>
    <row r="62" spans="2:7" x14ac:dyDescent="0.2">
      <c r="B62" s="18">
        <v>43454</v>
      </c>
      <c r="C62" s="40"/>
      <c r="D62" s="41"/>
      <c r="E62" s="39">
        <v>15</v>
      </c>
      <c r="F62" s="46"/>
      <c r="G62" s="39"/>
    </row>
    <row r="63" spans="2:7" x14ac:dyDescent="0.2">
      <c r="C63" s="39"/>
      <c r="D63" s="44"/>
      <c r="E63" s="39"/>
      <c r="F63" s="39"/>
      <c r="G63" s="46"/>
    </row>
    <row r="64" spans="2:7" x14ac:dyDescent="0.2">
      <c r="C64" s="48" t="s">
        <v>55</v>
      </c>
      <c r="D64" s="48"/>
      <c r="E64" s="48"/>
      <c r="F64" s="48"/>
      <c r="G64" s="48"/>
    </row>
    <row r="66" spans="1:7" x14ac:dyDescent="0.2">
      <c r="B66" s="18">
        <v>43454</v>
      </c>
      <c r="C66" s="40"/>
      <c r="D66" s="41"/>
      <c r="E66" s="39">
        <v>16</v>
      </c>
      <c r="F66" s="46"/>
      <c r="G66" s="39"/>
    </row>
    <row r="67" spans="1:7" x14ac:dyDescent="0.2">
      <c r="C67" s="39"/>
      <c r="D67" s="44"/>
      <c r="E67" s="39"/>
      <c r="F67" s="39"/>
      <c r="G67" s="46"/>
    </row>
    <row r="68" spans="1:7" x14ac:dyDescent="0.2">
      <c r="C68" s="48" t="s">
        <v>57</v>
      </c>
      <c r="D68" s="48"/>
      <c r="E68" s="48"/>
      <c r="F68" s="48"/>
      <c r="G68" s="48"/>
    </row>
    <row r="70" spans="1:7" x14ac:dyDescent="0.2">
      <c r="B70" s="18">
        <v>43465</v>
      </c>
      <c r="C70" s="40"/>
      <c r="D70" s="41"/>
      <c r="E70" s="39">
        <v>17</v>
      </c>
      <c r="F70" s="46"/>
      <c r="G70" s="39"/>
    </row>
    <row r="71" spans="1:7" x14ac:dyDescent="0.2">
      <c r="C71" s="39"/>
      <c r="D71" s="44"/>
      <c r="E71" s="39"/>
      <c r="F71" s="39"/>
      <c r="G71" s="46"/>
    </row>
    <row r="72" spans="1:7" x14ac:dyDescent="0.2">
      <c r="C72" s="48" t="s">
        <v>58</v>
      </c>
      <c r="D72" s="48"/>
      <c r="E72" s="48"/>
      <c r="F72" s="48"/>
      <c r="G72" s="48"/>
    </row>
    <row r="75" spans="1:7" x14ac:dyDescent="0.2">
      <c r="A75" s="79" t="s">
        <v>59</v>
      </c>
      <c r="B75" s="79"/>
      <c r="C75" s="79"/>
      <c r="D75" s="79"/>
      <c r="E75" s="79"/>
      <c r="F75" s="79"/>
      <c r="G75" s="79"/>
    </row>
    <row r="76" spans="1:7" x14ac:dyDescent="0.2">
      <c r="A76" s="53"/>
      <c r="B76" s="18">
        <v>43465</v>
      </c>
      <c r="C76" s="65"/>
      <c r="D76" s="66"/>
      <c r="E76" s="68" t="s">
        <v>60</v>
      </c>
      <c r="F76" s="67">
        <f>(F9/5)/12</f>
        <v>0</v>
      </c>
      <c r="G76" s="39"/>
    </row>
    <row r="77" spans="1:7" x14ac:dyDescent="0.2">
      <c r="C77" s="39"/>
      <c r="D77" s="44"/>
      <c r="E77" s="39"/>
      <c r="F77" s="39"/>
      <c r="G77" s="46">
        <f>+F76</f>
        <v>0</v>
      </c>
    </row>
    <row r="78" spans="1:7" x14ac:dyDescent="0.2">
      <c r="C78" s="48" t="s">
        <v>61</v>
      </c>
      <c r="D78" s="48"/>
      <c r="E78" s="48"/>
      <c r="F78" s="48"/>
      <c r="G78" s="48"/>
    </row>
    <row r="80" spans="1:7" x14ac:dyDescent="0.2">
      <c r="B80" s="18">
        <v>43465</v>
      </c>
      <c r="C80" s="65"/>
      <c r="D80" s="66"/>
      <c r="E80" s="68" t="s">
        <v>62</v>
      </c>
      <c r="F80" s="67"/>
      <c r="G80" s="39"/>
    </row>
    <row r="81" spans="2:7" x14ac:dyDescent="0.2">
      <c r="C81" s="39"/>
      <c r="D81" s="44"/>
      <c r="E81" s="39"/>
      <c r="F81" s="39"/>
      <c r="G81" s="46"/>
    </row>
    <row r="82" spans="2:7" x14ac:dyDescent="0.2">
      <c r="C82" s="48" t="s">
        <v>61</v>
      </c>
      <c r="D82" s="48"/>
      <c r="E82" s="48"/>
      <c r="F82" s="48"/>
      <c r="G82" s="48"/>
    </row>
    <row r="84" spans="2:7" x14ac:dyDescent="0.2">
      <c r="B84" s="18">
        <v>43465</v>
      </c>
      <c r="C84" s="65"/>
      <c r="D84" s="66"/>
      <c r="E84" s="68" t="s">
        <v>63</v>
      </c>
      <c r="F84" s="67"/>
      <c r="G84" s="39"/>
    </row>
    <row r="85" spans="2:7" x14ac:dyDescent="0.2">
      <c r="C85" s="39"/>
      <c r="D85" s="44"/>
      <c r="E85" s="39"/>
      <c r="F85" s="39"/>
      <c r="G85" s="46"/>
    </row>
    <row r="86" spans="2:7" x14ac:dyDescent="0.2">
      <c r="C86" s="39" t="s">
        <v>66</v>
      </c>
      <c r="D86" s="48"/>
      <c r="E86" s="39"/>
      <c r="F86" s="39"/>
    </row>
    <row r="88" spans="2:7" x14ac:dyDescent="0.2">
      <c r="B88" s="18">
        <v>43465</v>
      </c>
      <c r="C88" s="65"/>
      <c r="D88" s="66"/>
      <c r="E88" s="68" t="s">
        <v>64</v>
      </c>
      <c r="F88" s="67"/>
      <c r="G88" s="39"/>
    </row>
    <row r="89" spans="2:7" x14ac:dyDescent="0.2">
      <c r="C89" s="39"/>
      <c r="D89" s="44"/>
      <c r="E89" s="39"/>
      <c r="F89" s="39"/>
      <c r="G89" s="46"/>
    </row>
    <row r="90" spans="2:7" x14ac:dyDescent="0.2">
      <c r="C90" t="s">
        <v>65</v>
      </c>
    </row>
    <row r="92" spans="2:7" x14ac:dyDescent="0.2">
      <c r="B92" s="18">
        <v>43465</v>
      </c>
      <c r="C92" s="65"/>
      <c r="D92" s="66"/>
      <c r="E92" s="68" t="s">
        <v>67</v>
      </c>
      <c r="F92" s="67"/>
      <c r="G92" s="39"/>
    </row>
    <row r="93" spans="2:7" x14ac:dyDescent="0.2">
      <c r="C93" s="39"/>
      <c r="D93" s="44"/>
      <c r="E93" s="39"/>
      <c r="F93" s="39"/>
      <c r="G93" s="46"/>
    </row>
    <row r="94" spans="2:7" x14ac:dyDescent="0.2">
      <c r="C94" t="s">
        <v>68</v>
      </c>
    </row>
  </sheetData>
  <mergeCells count="2">
    <mergeCell ref="B2:G2"/>
    <mergeCell ref="A75:G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Trial &amp; Financials</vt:lpstr>
      <vt:lpstr>T-Accounts</vt:lpstr>
      <vt:lpstr>journal entries</vt:lpstr>
      <vt:lpstr>'T-Accounts'!Print_Area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2018-10-01T18:23:32Z</dcterms:created>
  <dcterms:modified xsi:type="dcterms:W3CDTF">2019-02-18T19:12:07Z</dcterms:modified>
</cp:coreProperties>
</file>