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josep\Downloads\"/>
    </mc:Choice>
  </mc:AlternateContent>
  <xr:revisionPtr revIDLastSave="0" documentId="13_ncr:1_{5F85CD2B-FABD-464E-A3EF-9D0354499A5F}" xr6:coauthVersionLast="47" xr6:coauthVersionMax="47" xr10:uidLastSave="{00000000-0000-0000-0000-000000000000}"/>
  <bookViews>
    <workbookView xWindow="-120" yWindow="-120" windowWidth="29040" windowHeight="17640" tabRatio="640" activeTab="1" xr2:uid="{00000000-000D-0000-FFFF-FFFF00000000}"/>
  </bookViews>
  <sheets>
    <sheet name="INSTRUCTIONS" sheetId="4" r:id="rId1"/>
    <sheet name="Roller_coasters" sheetId="1" r:id="rId2"/>
  </sheets>
  <definedNames>
    <definedName name="_xlchart.v1.0" hidden="1">Roller_coasters!$B$1</definedName>
    <definedName name="_xlchart.v1.1" hidden="1">Roller_coasters!$B$2:$B$76</definedName>
    <definedName name="_xlchart.v1.10" hidden="1">Roller_coasters!$B$1</definedName>
    <definedName name="_xlchart.v1.11" hidden="1">Roller_coasters!$B$2:$B$76</definedName>
    <definedName name="_xlchart.v1.2" hidden="1">Roller_coasters!$B$1</definedName>
    <definedName name="_xlchart.v1.3" hidden="1">Roller_coasters!$B$2:$B$76</definedName>
    <definedName name="_xlchart.v1.4" hidden="1">Roller_coasters!$B$1</definedName>
    <definedName name="_xlchart.v1.5" hidden="1">Roller_coasters!$B$2:$B$76</definedName>
    <definedName name="_xlchart.v1.6" hidden="1">Roller_coasters!$B$1</definedName>
    <definedName name="_xlchart.v1.7" hidden="1">Roller_coasters!$B$2:$B$76</definedName>
    <definedName name="_xlchart.v1.8" hidden="1">Roller_coasters!$B$1</definedName>
    <definedName name="_xlchart.v1.9" hidden="1">Roller_coasters!$B$2:$B$76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M14" i="1"/>
  <c r="M7" i="1"/>
  <c r="L14" i="1"/>
  <c r="M8" i="1"/>
  <c r="M9" i="1"/>
  <c r="M10" i="1"/>
  <c r="M11" i="1"/>
  <c r="M12" i="1"/>
  <c r="M13" i="1"/>
  <c r="I21" i="1"/>
  <c r="I19" i="1"/>
  <c r="I18" i="1"/>
  <c r="K14" i="1"/>
  <c r="L8" i="1"/>
  <c r="L9" i="1"/>
  <c r="L10" i="1"/>
  <c r="L11" i="1"/>
  <c r="L12" i="1"/>
  <c r="L13" i="1"/>
  <c r="L7" i="1"/>
  <c r="J8" i="1"/>
  <c r="J9" i="1"/>
  <c r="J10" i="1"/>
  <c r="J11" i="1"/>
  <c r="J12" i="1"/>
  <c r="J13" i="1"/>
  <c r="J7" i="1"/>
  <c r="H13" i="1"/>
  <c r="H12" i="1"/>
  <c r="H11" i="1"/>
  <c r="H10" i="1"/>
  <c r="H9" i="1"/>
  <c r="H8" i="1"/>
  <c r="E55" i="1" l="1"/>
  <c r="E56" i="1"/>
  <c r="E54" i="1"/>
  <c r="E53" i="1"/>
  <c r="E52" i="1"/>
  <c r="E51" i="1"/>
  <c r="E50" i="1"/>
  <c r="E49" i="1"/>
</calcChain>
</file>

<file path=xl/sharedStrings.xml><?xml version="1.0" encoding="utf-8"?>
<sst xmlns="http://schemas.openxmlformats.org/spreadsheetml/2006/main" count="107" uniqueCount="103">
  <si>
    <t>Name</t>
  </si>
  <si>
    <t xml:space="preserve">Millennium Force </t>
  </si>
  <si>
    <t xml:space="preserve">Goliath </t>
  </si>
  <si>
    <t xml:space="preserve">Titan </t>
  </si>
  <si>
    <t xml:space="preserve">Phantom's Revenge </t>
  </si>
  <si>
    <t xml:space="preserve">Xcelerator </t>
  </si>
  <si>
    <t xml:space="preserve">Desperado </t>
  </si>
  <si>
    <t xml:space="preserve">HyperSonic XLC </t>
  </si>
  <si>
    <t xml:space="preserve">Nitro </t>
  </si>
  <si>
    <t xml:space="preserve">Son Of Beast </t>
  </si>
  <si>
    <t xml:space="preserve">Superman - Ride Of Steel </t>
  </si>
  <si>
    <t>X</t>
  </si>
  <si>
    <t xml:space="preserve">Mamba </t>
  </si>
  <si>
    <t xml:space="preserve">Steel Force </t>
  </si>
  <si>
    <t xml:space="preserve">Wild Thing </t>
  </si>
  <si>
    <t xml:space="preserve">Apollo's Chariot </t>
  </si>
  <si>
    <t xml:space="preserve">Raging Bull </t>
  </si>
  <si>
    <t xml:space="preserve">Rattler </t>
  </si>
  <si>
    <t xml:space="preserve">Magnum XL-200 </t>
  </si>
  <si>
    <t xml:space="preserve">Viper </t>
  </si>
  <si>
    <t xml:space="preserve">Volcano, The Blast Coaster </t>
  </si>
  <si>
    <t xml:space="preserve">Great American Scream Machine </t>
  </si>
  <si>
    <t xml:space="preserve">Alpengeist </t>
  </si>
  <si>
    <t xml:space="preserve">Incredible Hulk </t>
  </si>
  <si>
    <t xml:space="preserve">Manhattan Express </t>
  </si>
  <si>
    <t xml:space="preserve">Boss </t>
  </si>
  <si>
    <t xml:space="preserve">American Eagle </t>
  </si>
  <si>
    <t xml:space="preserve">Wildfire </t>
  </si>
  <si>
    <t xml:space="preserve">Deja Vu </t>
  </si>
  <si>
    <t xml:space="preserve">Batman Knight Flight </t>
  </si>
  <si>
    <t xml:space="preserve">Hercules </t>
  </si>
  <si>
    <t xml:space="preserve">Kraken </t>
  </si>
  <si>
    <t xml:space="preserve">Mean Streak </t>
  </si>
  <si>
    <t xml:space="preserve">Medusa </t>
  </si>
  <si>
    <t xml:space="preserve">Orient Express </t>
  </si>
  <si>
    <t xml:space="preserve">Riddler's Revenge </t>
  </si>
  <si>
    <t xml:space="preserve">Steel Eel </t>
  </si>
  <si>
    <t xml:space="preserve">Texas Giant </t>
  </si>
  <si>
    <t xml:space="preserve">Beast </t>
  </si>
  <si>
    <t xml:space="preserve">Chang </t>
  </si>
  <si>
    <t xml:space="preserve">Scream! </t>
  </si>
  <si>
    <t xml:space="preserve">Tennessee Tornado </t>
  </si>
  <si>
    <t xml:space="preserve">Colossus </t>
  </si>
  <si>
    <t xml:space="preserve">Screamin' Eagle </t>
  </si>
  <si>
    <t xml:space="preserve">Hangman </t>
  </si>
  <si>
    <t xml:space="preserve">Hurricane </t>
  </si>
  <si>
    <t xml:space="preserve">Invertigo </t>
  </si>
  <si>
    <t xml:space="preserve">Iron Wolf </t>
  </si>
  <si>
    <t xml:space="preserve">Kong </t>
  </si>
  <si>
    <t xml:space="preserve">Mind Eraser </t>
  </si>
  <si>
    <t xml:space="preserve">Silver Bullet </t>
  </si>
  <si>
    <t xml:space="preserve">Starliner </t>
  </si>
  <si>
    <t xml:space="preserve">T2 </t>
  </si>
  <si>
    <t xml:space="preserve">Thunderbolt </t>
  </si>
  <si>
    <t xml:space="preserve">Timber Wolf </t>
  </si>
  <si>
    <t xml:space="preserve">Wild One </t>
  </si>
  <si>
    <t xml:space="preserve">Cheetah </t>
  </si>
  <si>
    <t xml:space="preserve">Cannon Ball </t>
  </si>
  <si>
    <t xml:space="preserve">Coaster Thrill Ride </t>
  </si>
  <si>
    <t xml:space="preserve">Comet </t>
  </si>
  <si>
    <t xml:space="preserve">ew Mexico Rattler </t>
  </si>
  <si>
    <t xml:space="preserve">Corkscrew </t>
  </si>
  <si>
    <t xml:space="preserve">Afterburner </t>
  </si>
  <si>
    <t xml:space="preserve">Whizzer </t>
  </si>
  <si>
    <t xml:space="preserve">Canyon Blaster </t>
  </si>
  <si>
    <t xml:space="preserve">Blue Streak </t>
  </si>
  <si>
    <t xml:space="preserve">Steel Dragon 2000 </t>
  </si>
  <si>
    <t xml:space="preserve">Thunder Dolphin </t>
  </si>
  <si>
    <t xml:space="preserve">Oblivion </t>
  </si>
  <si>
    <t xml:space="preserve">Stunt Fall </t>
  </si>
  <si>
    <t xml:space="preserve">Hayabusa </t>
  </si>
  <si>
    <t xml:space="preserve">Top Gun </t>
  </si>
  <si>
    <t>Drop (m)</t>
  </si>
  <si>
    <t>Part A</t>
  </si>
  <si>
    <t>1- The variable of interest is the drop height in metres of a sample of rollercoasters. Some Rollercoaster names have multiple rows in this table which probably implies the rollercoaster has more than one drop</t>
  </si>
  <si>
    <t>2- Histogram - we use bin sizes of 40 as given by the Excel chart function</t>
  </si>
  <si>
    <t>2 - box and whisker plot</t>
  </si>
  <si>
    <t>Min</t>
  </si>
  <si>
    <t>Max</t>
  </si>
  <si>
    <t>Lower quartile</t>
  </si>
  <si>
    <t>Upper quartile</t>
  </si>
  <si>
    <t>Median</t>
  </si>
  <si>
    <t>Based on the histogram, we can see that the data is left-skewed, with most of the rollercoasters having heights towards the lower end of the range. We also see that there are a few outliers on the heigher end of the data, accounting for a few rollercoasters with very high drops</t>
  </si>
  <si>
    <t>3 - Numerical Summaries</t>
  </si>
  <si>
    <t>4 - Summary of data</t>
  </si>
  <si>
    <t>Mean</t>
  </si>
  <si>
    <t>Standard deviation</t>
  </si>
  <si>
    <t>Interquartile range</t>
  </si>
  <si>
    <t>We also see that there is a huge range of available drop heights, as evidenced by a large interquartile range and standard deviation (both of which are within an order of magnitude of the mean)</t>
  </si>
  <si>
    <t>Part B</t>
  </si>
  <si>
    <t>Let's group the data the way our histogram does: With the results in the table below</t>
  </si>
  <si>
    <t>Frequency</t>
  </si>
  <si>
    <t>Midpoint</t>
  </si>
  <si>
    <t>Lower limit (exclusive)</t>
  </si>
  <si>
    <t>Upper Limit</t>
  </si>
  <si>
    <t>Grouped Mean</t>
  </si>
  <si>
    <t>Mid*Freq</t>
  </si>
  <si>
    <t xml:space="preserve">Total </t>
  </si>
  <si>
    <t>Ungrouped mean</t>
  </si>
  <si>
    <t>Grouped Standard deviation</t>
  </si>
  <si>
    <t>Ungrouped Standard deviation</t>
  </si>
  <si>
    <t>squared mid * freq</t>
  </si>
  <si>
    <t>Both the grouped mean and grouped standard deviation are different (greater , in fact) than the ungrouped mean and sta. dev. We expect the difference as grouping the data leads to loss of accuracy in all subsequent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</si>
</sst>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Verdana"/>
    </font>
    <font>
      <sz val="10"/>
      <name val="Verdana"/>
      <family val="2"/>
    </font>
    <font>
      <sz val="10"/>
      <name val="Calibri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2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txData>
          <cx:v>Histogram of drop heights (m)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Histogram of drop heights (m)</a:t>
          </a:r>
        </a:p>
      </cx:txPr>
    </cx:title>
    <cx:plotArea>
      <cx:plotAreaRegion>
        <cx:series layoutId="clusteredColumn" uniqueId="{F19033B8-5B46-4BDF-80DA-BE6D5BC16CC9}" formatIdx="0">
          <cx:tx>
            <cx:txData>
              <cx:f>_xlchart.v1.6</cx:f>
              <cx:v>Drop (m)</cx:v>
            </cx:txData>
          </cx:tx>
          <cx:dataId val="0"/>
          <cx:layoutPr>
            <cx:binning intervalClosed="r">
              <cx:binSize val="40"/>
            </cx:binning>
          </cx:layoutPr>
        </cx:series>
      </cx:plotAreaRegion>
      <cx:axis id="0">
        <cx:catScaling gapWidth="0"/>
        <cx:title>
          <cx:tx>
            <cx:txData>
              <cx:v>Height buckets (m)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Height buckets (m)</a:t>
              </a:r>
            </a:p>
          </cx:txPr>
        </cx:title>
        <cx:tickLabels/>
      </cx:axis>
      <cx:axis id="1">
        <cx:valScaling/>
        <cx:title>
          <cx:tx>
            <cx:txData>
              <cx:v>Frequency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Frequency</a:t>
              </a:r>
            </a:p>
          </cx:txPr>
        </cx:title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</cx:chartData>
  <cx:chart>
    <cx:title pos="t" align="ctr" overlay="0">
      <cx:tx>
        <cx:txData>
          <cx:v>Drop height (m) - Box and Whisker plot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Drop height (m) - Box and Whisker plot</a:t>
          </a:r>
        </a:p>
      </cx:txPr>
    </cx:title>
    <cx:plotArea>
      <cx:plotAreaRegion>
        <cx:series layoutId="boxWhisker" uniqueId="{4A3DCA14-C690-4480-99A7-5861BA7C149A}">
          <cx:tx>
            <cx:txData>
              <cx:f>_xlchart.v1.8</cx:f>
              <cx:v>Drop (m)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in="25"/>
        <cx:title>
          <cx:tx>
            <cx:txData>
              <cx:v>Height ()m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Height ()m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47625</xdr:rowOff>
    </xdr:from>
    <xdr:to>
      <xdr:col>12</xdr:col>
      <xdr:colOff>638174</xdr:colOff>
      <xdr:row>19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9" y="47625"/>
          <a:ext cx="8753475" cy="3076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SAVE THIS FILE AS </a:t>
          </a:r>
          <a:r>
            <a:rPr lang="en-US" sz="1400" b="1"/>
            <a:t>lastname_firstinitial_excel</a:t>
          </a:r>
          <a:r>
            <a:rPr lang="en-US" sz="1400" b="0" baseline="0"/>
            <a:t> in your home drive.</a:t>
          </a:r>
        </a:p>
        <a:p>
          <a:endParaRPr lang="en-US" sz="1400"/>
        </a:p>
        <a:p>
          <a:r>
            <a:rPr lang="en-US" sz="1400"/>
            <a:t>The data on the sheet labelled 'Roller</a:t>
          </a:r>
          <a:r>
            <a:rPr lang="en-US" sz="1400" baseline="0"/>
            <a:t> Coasters' contains the drop height in metres of a sample of roller coasters.</a:t>
          </a:r>
        </a:p>
        <a:p>
          <a:endParaRPr lang="en-US" sz="1400" baseline="0"/>
        </a:p>
        <a:p>
          <a:r>
            <a:rPr lang="en-US" sz="1400" b="1" baseline="0"/>
            <a:t>Part A</a:t>
          </a:r>
        </a:p>
        <a:p>
          <a:r>
            <a:rPr lang="en-US" sz="1400"/>
            <a:t>Complete the</a:t>
          </a:r>
          <a:r>
            <a:rPr lang="en-US" sz="1400" baseline="0"/>
            <a:t> Four Step Summary for single variable analysis as learned in class.  Use Excel for all calculations, tables and graphs.  Be thorough.  </a:t>
          </a:r>
        </a:p>
        <a:p>
          <a:endParaRPr lang="en-US" sz="1400" baseline="0"/>
        </a:p>
        <a:p>
          <a:r>
            <a:rPr lang="en-US" sz="1400" b="1" baseline="0"/>
            <a:t>Part B</a:t>
          </a:r>
        </a:p>
        <a:p>
          <a:r>
            <a:rPr lang="en-US" sz="1400" baseline="0"/>
            <a:t>Calculate the grouped mean and grouped standard deviation for the data.  Compare these to the ungrouped mean and standard deviation.  Comment on any similarities or differences.</a:t>
          </a:r>
        </a:p>
        <a:p>
          <a:endParaRPr lang="en-US" sz="1400" baseline="0"/>
        </a:p>
        <a:p>
          <a:r>
            <a:rPr lang="en-US" sz="1400" baseline="0"/>
            <a:t>SUBMIT your file to your teacher's HAND-IN FOLDER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547687</xdr:colOff>
      <xdr:row>3</xdr:row>
      <xdr:rowOff>128587</xdr:rowOff>
    </xdr:from>
    <xdr:to>
      <xdr:col>5</xdr:col>
      <xdr:colOff>223837</xdr:colOff>
      <xdr:row>20</xdr:row>
      <xdr:rowOff>119062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2BD5FF8-91E9-47AA-A0B4-EEF072A66B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86212" y="1128712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533400</xdr:colOff>
      <xdr:row>23</xdr:row>
      <xdr:rowOff>80961</xdr:rowOff>
    </xdr:from>
    <xdr:to>
      <xdr:col>5</xdr:col>
      <xdr:colOff>209550</xdr:colOff>
      <xdr:row>45</xdr:row>
      <xdr:rowOff>161924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C49D936-3E68-464F-A8ED-A0066A4829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71925" y="4319586"/>
              <a:ext cx="5124450" cy="3643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27" sqref="D2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6"/>
  <sheetViews>
    <sheetView tabSelected="1" topLeftCell="D1" zoomScaleNormal="100" workbookViewId="0">
      <selection activeCell="H25" sqref="H25"/>
    </sheetView>
  </sheetViews>
  <sheetFormatPr defaultColWidth="11" defaultRowHeight="12.75" x14ac:dyDescent="0.2"/>
  <cols>
    <col min="1" max="1" width="28.75" bestFit="1" customWidth="1"/>
    <col min="2" max="2" width="11" style="1"/>
    <col min="3" max="3" width="5.375" customWidth="1"/>
    <col min="4" max="4" width="16.625" bestFit="1" customWidth="1"/>
    <col min="5" max="5" width="54.875" customWidth="1"/>
    <col min="8" max="8" width="39.25" customWidth="1"/>
    <col min="10" max="10" width="12.625" customWidth="1"/>
    <col min="13" max="13" width="12.75" customWidth="1"/>
  </cols>
  <sheetData>
    <row r="1" spans="1:13" ht="13.5" thickBot="1" x14ac:dyDescent="0.25">
      <c r="A1" t="s">
        <v>0</v>
      </c>
      <c r="B1" s="1" t="s">
        <v>72</v>
      </c>
      <c r="E1" s="2" t="s">
        <v>73</v>
      </c>
      <c r="H1" s="3" t="s">
        <v>89</v>
      </c>
    </row>
    <row r="2" spans="1:13" ht="39" thickBot="1" x14ac:dyDescent="0.25">
      <c r="A2" t="s">
        <v>62</v>
      </c>
      <c r="B2" s="1">
        <v>47</v>
      </c>
      <c r="E2" s="2" t="s">
        <v>74</v>
      </c>
      <c r="H2" s="4" t="s">
        <v>90</v>
      </c>
    </row>
    <row r="3" spans="1:13" ht="13.5" thickBot="1" x14ac:dyDescent="0.25">
      <c r="A3" t="s">
        <v>22</v>
      </c>
      <c r="B3" s="1">
        <v>170</v>
      </c>
      <c r="E3" s="2" t="s">
        <v>75</v>
      </c>
    </row>
    <row r="4" spans="1:13" x14ac:dyDescent="0.2">
      <c r="A4" t="s">
        <v>26</v>
      </c>
      <c r="B4" s="1">
        <v>147</v>
      </c>
      <c r="H4" s="3"/>
      <c r="I4" s="3"/>
    </row>
    <row r="5" spans="1:13" x14ac:dyDescent="0.2">
      <c r="A5" t="s">
        <v>15</v>
      </c>
      <c r="B5" s="1">
        <v>210</v>
      </c>
      <c r="H5" s="3"/>
      <c r="I5" s="3"/>
    </row>
    <row r="6" spans="1:13" x14ac:dyDescent="0.2">
      <c r="A6" t="s">
        <v>29</v>
      </c>
      <c r="B6" s="1">
        <v>148</v>
      </c>
      <c r="H6" s="3" t="s">
        <v>93</v>
      </c>
      <c r="I6" s="8" t="s">
        <v>94</v>
      </c>
      <c r="J6" s="3" t="s">
        <v>92</v>
      </c>
      <c r="K6" s="8" t="s">
        <v>91</v>
      </c>
      <c r="L6" s="3" t="s">
        <v>96</v>
      </c>
      <c r="M6" s="8" t="s">
        <v>101</v>
      </c>
    </row>
    <row r="7" spans="1:13" x14ac:dyDescent="0.2">
      <c r="A7" t="s">
        <v>38</v>
      </c>
      <c r="B7" s="1">
        <v>141</v>
      </c>
      <c r="H7">
        <v>47</v>
      </c>
      <c r="I7" s="6">
        <v>87</v>
      </c>
      <c r="J7">
        <f>(H7+I7)/2</f>
        <v>67</v>
      </c>
      <c r="K7" s="7">
        <v>12</v>
      </c>
      <c r="L7">
        <f>J7*K7</f>
        <v>804</v>
      </c>
      <c r="M7">
        <f>J7*J7*K7</f>
        <v>53868</v>
      </c>
    </row>
    <row r="8" spans="1:13" x14ac:dyDescent="0.2">
      <c r="A8" t="s">
        <v>65</v>
      </c>
      <c r="B8" s="1">
        <v>72</v>
      </c>
      <c r="H8">
        <f>I7</f>
        <v>87</v>
      </c>
      <c r="I8" s="6">
        <v>127</v>
      </c>
      <c r="J8">
        <f t="shared" ref="J8:J13" si="0">(H8+I8)/2</f>
        <v>107</v>
      </c>
      <c r="K8" s="7">
        <v>17</v>
      </c>
      <c r="L8">
        <f t="shared" ref="L8:L13" si="1">J8*K8</f>
        <v>1819</v>
      </c>
      <c r="M8">
        <f t="shared" ref="M8:M14" si="2">J8*J8*K8</f>
        <v>194633</v>
      </c>
    </row>
    <row r="9" spans="1:13" x14ac:dyDescent="0.2">
      <c r="A9" t="s">
        <v>25</v>
      </c>
      <c r="B9" s="1">
        <v>150</v>
      </c>
      <c r="H9">
        <f>I8</f>
        <v>127</v>
      </c>
      <c r="I9" s="6">
        <v>167</v>
      </c>
      <c r="J9">
        <f t="shared" si="0"/>
        <v>147</v>
      </c>
      <c r="K9" s="7">
        <v>21</v>
      </c>
      <c r="L9">
        <f t="shared" si="1"/>
        <v>3087</v>
      </c>
      <c r="M9">
        <f t="shared" si="2"/>
        <v>453789</v>
      </c>
    </row>
    <row r="10" spans="1:13" x14ac:dyDescent="0.2">
      <c r="A10" t="s">
        <v>57</v>
      </c>
      <c r="B10" s="1">
        <v>70</v>
      </c>
      <c r="H10">
        <f>I9</f>
        <v>167</v>
      </c>
      <c r="I10" s="6">
        <v>207</v>
      </c>
      <c r="J10">
        <f t="shared" si="0"/>
        <v>187</v>
      </c>
      <c r="K10" s="7">
        <v>11</v>
      </c>
      <c r="L10">
        <f t="shared" si="1"/>
        <v>2057</v>
      </c>
      <c r="M10">
        <f t="shared" si="2"/>
        <v>384659</v>
      </c>
    </row>
    <row r="11" spans="1:13" x14ac:dyDescent="0.2">
      <c r="A11" t="s">
        <v>64</v>
      </c>
      <c r="B11" s="1">
        <v>66</v>
      </c>
      <c r="H11">
        <f>I10</f>
        <v>207</v>
      </c>
      <c r="I11" s="6">
        <v>247</v>
      </c>
      <c r="J11">
        <f t="shared" si="0"/>
        <v>227</v>
      </c>
      <c r="K11" s="7">
        <v>10</v>
      </c>
      <c r="L11">
        <f t="shared" si="1"/>
        <v>2270</v>
      </c>
      <c r="M11">
        <f t="shared" si="2"/>
        <v>515290</v>
      </c>
    </row>
    <row r="12" spans="1:13" x14ac:dyDescent="0.2">
      <c r="A12" t="s">
        <v>39</v>
      </c>
      <c r="B12" s="1">
        <v>144</v>
      </c>
      <c r="H12">
        <f>I11</f>
        <v>247</v>
      </c>
      <c r="I12" s="6">
        <v>287</v>
      </c>
      <c r="J12">
        <f t="shared" si="0"/>
        <v>267</v>
      </c>
      <c r="K12" s="7">
        <v>2</v>
      </c>
      <c r="L12">
        <f t="shared" si="1"/>
        <v>534</v>
      </c>
      <c r="M12">
        <f t="shared" si="2"/>
        <v>142578</v>
      </c>
    </row>
    <row r="13" spans="1:13" x14ac:dyDescent="0.2">
      <c r="A13" t="s">
        <v>56</v>
      </c>
      <c r="B13" s="1">
        <v>90</v>
      </c>
      <c r="H13">
        <f>I12</f>
        <v>287</v>
      </c>
      <c r="I13" s="6">
        <v>327</v>
      </c>
      <c r="J13">
        <f t="shared" si="0"/>
        <v>307</v>
      </c>
      <c r="K13" s="7">
        <v>2</v>
      </c>
      <c r="L13">
        <f t="shared" si="1"/>
        <v>614</v>
      </c>
      <c r="M13">
        <f t="shared" si="2"/>
        <v>188498</v>
      </c>
    </row>
    <row r="14" spans="1:13" x14ac:dyDescent="0.2">
      <c r="A14" t="s">
        <v>58</v>
      </c>
      <c r="B14" s="1">
        <v>52</v>
      </c>
      <c r="J14" s="3" t="s">
        <v>97</v>
      </c>
      <c r="K14">
        <f>SUM(K7:K13)</f>
        <v>75</v>
      </c>
      <c r="L14">
        <f>SUM(L7:L13)</f>
        <v>11185</v>
      </c>
      <c r="M14">
        <f>SUM(M7:M13)</f>
        <v>1933315</v>
      </c>
    </row>
    <row r="15" spans="1:13" x14ac:dyDescent="0.2">
      <c r="A15" t="s">
        <v>42</v>
      </c>
      <c r="B15" s="1">
        <v>115</v>
      </c>
    </row>
    <row r="16" spans="1:13" x14ac:dyDescent="0.2">
      <c r="A16" t="s">
        <v>59</v>
      </c>
      <c r="B16" s="1">
        <v>78</v>
      </c>
    </row>
    <row r="17" spans="1:9" x14ac:dyDescent="0.2">
      <c r="A17" t="s">
        <v>61</v>
      </c>
      <c r="B17" s="1">
        <v>62</v>
      </c>
    </row>
    <row r="18" spans="1:9" x14ac:dyDescent="0.2">
      <c r="A18" t="s">
        <v>28</v>
      </c>
      <c r="B18" s="1">
        <v>177</v>
      </c>
      <c r="H18" s="3" t="s">
        <v>95</v>
      </c>
      <c r="I18" s="5">
        <f>L14/K14</f>
        <v>149.13333333333333</v>
      </c>
    </row>
    <row r="19" spans="1:9" x14ac:dyDescent="0.2">
      <c r="A19" t="s">
        <v>6</v>
      </c>
      <c r="B19" s="1">
        <v>225</v>
      </c>
      <c r="H19" s="3" t="s">
        <v>98</v>
      </c>
      <c r="I19" s="5">
        <f>E54</f>
        <v>145.75599999999997</v>
      </c>
    </row>
    <row r="20" spans="1:9" x14ac:dyDescent="0.2">
      <c r="A20" t="s">
        <v>60</v>
      </c>
      <c r="B20" s="1">
        <v>75</v>
      </c>
      <c r="H20" s="3" t="s">
        <v>99</v>
      </c>
      <c r="I20" s="5">
        <f>SQRT(M14/K14 - I18*I18)</f>
        <v>59.470851870662017</v>
      </c>
    </row>
    <row r="21" spans="1:9" x14ac:dyDescent="0.2">
      <c r="A21" t="s">
        <v>2</v>
      </c>
      <c r="B21" s="1">
        <v>255</v>
      </c>
      <c r="H21" s="3" t="s">
        <v>100</v>
      </c>
      <c r="I21" s="5">
        <f>E55</f>
        <v>58.811051659814233</v>
      </c>
    </row>
    <row r="22" spans="1:9" x14ac:dyDescent="0.2">
      <c r="A22" t="s">
        <v>21</v>
      </c>
      <c r="B22" s="1">
        <v>155</v>
      </c>
    </row>
    <row r="23" spans="1:9" x14ac:dyDescent="0.2">
      <c r="A23" t="s">
        <v>44</v>
      </c>
      <c r="B23" s="1">
        <v>95</v>
      </c>
      <c r="E23" s="3" t="s">
        <v>76</v>
      </c>
    </row>
    <row r="24" spans="1:9" ht="76.5" x14ac:dyDescent="0.2">
      <c r="A24" t="s">
        <v>70</v>
      </c>
      <c r="B24" s="1">
        <v>124.7</v>
      </c>
      <c r="G24" s="3"/>
      <c r="H24" s="4" t="s">
        <v>102</v>
      </c>
    </row>
    <row r="25" spans="1:9" x14ac:dyDescent="0.2">
      <c r="A25" t="s">
        <v>30</v>
      </c>
      <c r="B25" s="1">
        <v>151</v>
      </c>
    </row>
    <row r="26" spans="1:9" x14ac:dyDescent="0.2">
      <c r="A26" t="s">
        <v>45</v>
      </c>
      <c r="B26" s="1">
        <v>100</v>
      </c>
    </row>
    <row r="27" spans="1:9" x14ac:dyDescent="0.2">
      <c r="A27" t="s">
        <v>7</v>
      </c>
      <c r="B27" s="1">
        <v>133</v>
      </c>
    </row>
    <row r="28" spans="1:9" x14ac:dyDescent="0.2">
      <c r="A28" t="s">
        <v>23</v>
      </c>
      <c r="B28" s="1">
        <v>105</v>
      </c>
    </row>
    <row r="29" spans="1:9" x14ac:dyDescent="0.2">
      <c r="A29" t="s">
        <v>46</v>
      </c>
      <c r="B29" s="1">
        <v>138</v>
      </c>
    </row>
    <row r="30" spans="1:9" x14ac:dyDescent="0.2">
      <c r="A30" t="s">
        <v>47</v>
      </c>
      <c r="B30" s="1">
        <v>90</v>
      </c>
    </row>
    <row r="31" spans="1:9" x14ac:dyDescent="0.2">
      <c r="A31" t="s">
        <v>48</v>
      </c>
      <c r="B31" s="1">
        <v>95</v>
      </c>
    </row>
    <row r="32" spans="1:9" x14ac:dyDescent="0.2">
      <c r="A32" t="s">
        <v>31</v>
      </c>
      <c r="B32" s="1">
        <v>144</v>
      </c>
    </row>
    <row r="33" spans="1:5" x14ac:dyDescent="0.2">
      <c r="A33" t="s">
        <v>18</v>
      </c>
      <c r="B33" s="1">
        <v>194.6</v>
      </c>
    </row>
    <row r="34" spans="1:5" x14ac:dyDescent="0.2">
      <c r="A34" t="s">
        <v>12</v>
      </c>
      <c r="B34" s="1">
        <v>205</v>
      </c>
    </row>
    <row r="35" spans="1:5" x14ac:dyDescent="0.2">
      <c r="A35" t="s">
        <v>24</v>
      </c>
      <c r="B35" s="1">
        <v>144</v>
      </c>
    </row>
    <row r="36" spans="1:5" x14ac:dyDescent="0.2">
      <c r="A36" t="s">
        <v>32</v>
      </c>
      <c r="B36" s="1">
        <v>155</v>
      </c>
    </row>
    <row r="37" spans="1:5" x14ac:dyDescent="0.2">
      <c r="A37" t="s">
        <v>33</v>
      </c>
      <c r="B37" s="1">
        <v>150</v>
      </c>
    </row>
    <row r="38" spans="1:5" x14ac:dyDescent="0.2">
      <c r="A38" t="s">
        <v>1</v>
      </c>
      <c r="B38" s="1">
        <v>300</v>
      </c>
    </row>
    <row r="39" spans="1:5" x14ac:dyDescent="0.2">
      <c r="A39" t="s">
        <v>49</v>
      </c>
      <c r="B39" s="1">
        <v>95</v>
      </c>
    </row>
    <row r="40" spans="1:5" x14ac:dyDescent="0.2">
      <c r="A40" t="s">
        <v>8</v>
      </c>
      <c r="B40" s="1">
        <v>215</v>
      </c>
    </row>
    <row r="41" spans="1:5" x14ac:dyDescent="0.2">
      <c r="A41" t="s">
        <v>68</v>
      </c>
      <c r="B41" s="1">
        <v>180</v>
      </c>
    </row>
    <row r="42" spans="1:5" x14ac:dyDescent="0.2">
      <c r="A42" t="s">
        <v>34</v>
      </c>
      <c r="B42" s="1">
        <v>115</v>
      </c>
    </row>
    <row r="43" spans="1:5" x14ac:dyDescent="0.2">
      <c r="A43" t="s">
        <v>4</v>
      </c>
      <c r="B43" s="1">
        <v>225</v>
      </c>
    </row>
    <row r="44" spans="1:5" x14ac:dyDescent="0.2">
      <c r="A44" t="s">
        <v>4</v>
      </c>
      <c r="B44" s="1">
        <v>228</v>
      </c>
    </row>
    <row r="45" spans="1:5" x14ac:dyDescent="0.2">
      <c r="A45" t="s">
        <v>16</v>
      </c>
      <c r="B45" s="1">
        <v>208</v>
      </c>
    </row>
    <row r="46" spans="1:5" x14ac:dyDescent="0.2">
      <c r="A46" t="s">
        <v>17</v>
      </c>
      <c r="B46" s="1">
        <v>124</v>
      </c>
    </row>
    <row r="47" spans="1:5" x14ac:dyDescent="0.2">
      <c r="A47" t="s">
        <v>17</v>
      </c>
      <c r="B47" s="1">
        <v>166.5</v>
      </c>
    </row>
    <row r="48" spans="1:5" x14ac:dyDescent="0.2">
      <c r="A48" t="s">
        <v>35</v>
      </c>
      <c r="B48" s="1">
        <v>146</v>
      </c>
      <c r="E48" s="3" t="s">
        <v>83</v>
      </c>
    </row>
    <row r="49" spans="1:5" x14ac:dyDescent="0.2">
      <c r="A49" t="s">
        <v>40</v>
      </c>
      <c r="B49" s="1">
        <v>141</v>
      </c>
      <c r="D49" s="3" t="s">
        <v>77</v>
      </c>
      <c r="E49">
        <f>MIN(B:B)</f>
        <v>47</v>
      </c>
    </row>
    <row r="50" spans="1:5" x14ac:dyDescent="0.2">
      <c r="A50" t="s">
        <v>43</v>
      </c>
      <c r="B50" s="1">
        <v>92</v>
      </c>
      <c r="D50" s="3" t="s">
        <v>78</v>
      </c>
      <c r="E50">
        <f>MAX(B:B)</f>
        <v>306.8</v>
      </c>
    </row>
    <row r="51" spans="1:5" x14ac:dyDescent="0.2">
      <c r="A51" t="s">
        <v>50</v>
      </c>
      <c r="B51" s="1">
        <v>75</v>
      </c>
      <c r="D51" s="3" t="s">
        <v>79</v>
      </c>
      <c r="E51">
        <f>QUARTILE(B:B,1)</f>
        <v>95</v>
      </c>
    </row>
    <row r="52" spans="1:5" x14ac:dyDescent="0.2">
      <c r="A52" t="s">
        <v>9</v>
      </c>
      <c r="B52" s="1">
        <v>214</v>
      </c>
      <c r="D52" s="3" t="s">
        <v>80</v>
      </c>
      <c r="E52">
        <f>QUARTILE(B:B,3)</f>
        <v>187.3</v>
      </c>
    </row>
    <row r="53" spans="1:5" x14ac:dyDescent="0.2">
      <c r="A53" t="s">
        <v>51</v>
      </c>
      <c r="B53" s="1">
        <v>76</v>
      </c>
      <c r="D53" s="3" t="s">
        <v>81</v>
      </c>
      <c r="E53">
        <f>MEDIAN(B:B)</f>
        <v>144</v>
      </c>
    </row>
    <row r="54" spans="1:5" x14ac:dyDescent="0.2">
      <c r="A54" t="s">
        <v>66</v>
      </c>
      <c r="B54" s="1">
        <v>306.8</v>
      </c>
      <c r="D54" s="3" t="s">
        <v>85</v>
      </c>
      <c r="E54" s="5">
        <f>AVERAGE(B:B)</f>
        <v>145.75599999999997</v>
      </c>
    </row>
    <row r="55" spans="1:5" x14ac:dyDescent="0.2">
      <c r="A55" t="s">
        <v>36</v>
      </c>
      <c r="B55" s="1">
        <v>150</v>
      </c>
      <c r="D55" s="3" t="s">
        <v>86</v>
      </c>
      <c r="E55" s="5">
        <f>STDEVP(B:B)</f>
        <v>58.811051659814233</v>
      </c>
    </row>
    <row r="56" spans="1:5" x14ac:dyDescent="0.2">
      <c r="A56" t="s">
        <v>13</v>
      </c>
      <c r="B56" s="1">
        <v>205</v>
      </c>
      <c r="D56" s="3" t="s">
        <v>87</v>
      </c>
      <c r="E56">
        <f>E52-E51</f>
        <v>92.300000000000011</v>
      </c>
    </row>
    <row r="57" spans="1:5" x14ac:dyDescent="0.2">
      <c r="A57" t="s">
        <v>69</v>
      </c>
      <c r="B57" s="1">
        <v>177</v>
      </c>
    </row>
    <row r="58" spans="1:5" x14ac:dyDescent="0.2">
      <c r="A58" t="s">
        <v>10</v>
      </c>
      <c r="B58" s="1">
        <v>205</v>
      </c>
      <c r="E58" s="3" t="s">
        <v>84</v>
      </c>
    </row>
    <row r="59" spans="1:5" ht="63.75" x14ac:dyDescent="0.2">
      <c r="A59" t="s">
        <v>10</v>
      </c>
      <c r="B59" s="1">
        <v>221</v>
      </c>
      <c r="E59" s="4" t="s">
        <v>82</v>
      </c>
    </row>
    <row r="60" spans="1:5" ht="51" x14ac:dyDescent="0.2">
      <c r="A60" t="s">
        <v>52</v>
      </c>
      <c r="B60" s="1">
        <v>95</v>
      </c>
      <c r="E60" s="4" t="s">
        <v>88</v>
      </c>
    </row>
    <row r="61" spans="1:5" x14ac:dyDescent="0.2">
      <c r="A61" t="s">
        <v>41</v>
      </c>
      <c r="B61" s="1">
        <v>128</v>
      </c>
    </row>
    <row r="62" spans="1:5" x14ac:dyDescent="0.2">
      <c r="A62" t="s">
        <v>37</v>
      </c>
      <c r="B62" s="1">
        <v>137</v>
      </c>
    </row>
    <row r="63" spans="1:5" x14ac:dyDescent="0.2">
      <c r="A63" t="s">
        <v>67</v>
      </c>
      <c r="B63" s="1">
        <v>218.1</v>
      </c>
    </row>
    <row r="64" spans="1:5" x14ac:dyDescent="0.2">
      <c r="A64" t="s">
        <v>53</v>
      </c>
      <c r="B64" s="1">
        <v>95</v>
      </c>
    </row>
    <row r="65" spans="1:2" x14ac:dyDescent="0.2">
      <c r="A65" t="s">
        <v>54</v>
      </c>
      <c r="B65" s="1">
        <v>95</v>
      </c>
    </row>
    <row r="66" spans="1:2" x14ac:dyDescent="0.2">
      <c r="A66" t="s">
        <v>3</v>
      </c>
      <c r="B66" s="1">
        <v>178</v>
      </c>
    </row>
    <row r="67" spans="1:2" x14ac:dyDescent="0.2">
      <c r="A67" t="s">
        <v>3</v>
      </c>
      <c r="B67" s="1">
        <v>255</v>
      </c>
    </row>
    <row r="68" spans="1:2" x14ac:dyDescent="0.2">
      <c r="A68" t="s">
        <v>71</v>
      </c>
      <c r="B68" s="1">
        <v>93</v>
      </c>
    </row>
    <row r="69" spans="1:2" x14ac:dyDescent="0.2">
      <c r="A69" t="s">
        <v>19</v>
      </c>
      <c r="B69" s="1">
        <v>171</v>
      </c>
    </row>
    <row r="70" spans="1:2" x14ac:dyDescent="0.2">
      <c r="A70" t="s">
        <v>20</v>
      </c>
      <c r="B70" s="1">
        <v>80</v>
      </c>
    </row>
    <row r="71" spans="1:2" x14ac:dyDescent="0.2">
      <c r="A71" t="s">
        <v>63</v>
      </c>
      <c r="B71" s="1">
        <v>64</v>
      </c>
    </row>
    <row r="72" spans="1:2" x14ac:dyDescent="0.2">
      <c r="A72" t="s">
        <v>55</v>
      </c>
      <c r="B72" s="1">
        <v>88</v>
      </c>
    </row>
    <row r="73" spans="1:2" x14ac:dyDescent="0.2">
      <c r="A73" t="s">
        <v>14</v>
      </c>
      <c r="B73" s="1">
        <v>196</v>
      </c>
    </row>
    <row r="74" spans="1:2" x14ac:dyDescent="0.2">
      <c r="A74" t="s">
        <v>27</v>
      </c>
      <c r="B74" s="1">
        <v>155</v>
      </c>
    </row>
    <row r="75" spans="1:2" x14ac:dyDescent="0.2">
      <c r="A75" t="s">
        <v>11</v>
      </c>
      <c r="B75" s="1">
        <v>215</v>
      </c>
    </row>
    <row r="76" spans="1:2" x14ac:dyDescent="0.2">
      <c r="A76" t="s">
        <v>5</v>
      </c>
      <c r="B76" s="1">
        <v>130</v>
      </c>
    </row>
  </sheetData>
  <sortState xmlns:xlrd2="http://schemas.microsoft.com/office/spreadsheetml/2017/richdata2" ref="I7:I13">
    <sortCondition ref="I7"/>
  </sortState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948B3FA988E44812E2FE12E898B97" ma:contentTypeVersion="1" ma:contentTypeDescription="Create a new document." ma:contentTypeScope="" ma:versionID="dbc39f78c6a97def857bd79f8cfda47a">
  <xsd:schema xmlns:xsd="http://www.w3.org/2001/XMLSchema" xmlns:xs="http://www.w3.org/2001/XMLSchema" xmlns:p="http://schemas.microsoft.com/office/2006/metadata/properties" xmlns:ns3="123e09cb-8c51-4560-a4ab-db21e5c303ec" targetNamespace="http://schemas.microsoft.com/office/2006/metadata/properties" ma:root="true" ma:fieldsID="d08d228f098d73aef287ba3ea7f036d4" ns3:_="">
    <xsd:import namespace="123e09cb-8c51-4560-a4ab-db21e5c303ec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e09cb-8c51-4560-a4ab-db21e5c303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3DF363-9A62-4754-BA59-63243DE8E45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23e09cb-8c51-4560-a4ab-db21e5c303ec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55D239-35F3-430F-8722-DD5DB5E2E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e09cb-8c51-4560-a4ab-db21e5c303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1F96A4-F708-40BA-BC0F-4D6D13FB1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Roller_coasters</vt:lpstr>
    </vt:vector>
  </TitlesOfParts>
  <Company>Data Description,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Williamson</dc:creator>
  <cp:lastModifiedBy>Joe A</cp:lastModifiedBy>
  <dcterms:created xsi:type="dcterms:W3CDTF">2007-11-27T21:44:11Z</dcterms:created>
  <dcterms:modified xsi:type="dcterms:W3CDTF">2021-06-10T19:27:35Z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0x01010055D948B3FA988E44812E2FE12E898B97</vt:lpwstr>
  </property>
</Properties>
</file>