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RRENO\Documents\"/>
    </mc:Choice>
  </mc:AlternateContent>
  <bookViews>
    <workbookView xWindow="0" yWindow="0" windowWidth="20490" windowHeight="7620" activeTab="3"/>
  </bookViews>
  <sheets>
    <sheet name="Sheet1" sheetId="1" r:id="rId1"/>
    <sheet name="Sheet2" sheetId="2" r:id="rId2"/>
    <sheet name="Sheet3" sheetId="3" r:id="rId3"/>
    <sheet name="Sheet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" i="3" l="1"/>
  <c r="M5" i="3"/>
  <c r="M6" i="3"/>
  <c r="M7" i="3"/>
  <c r="M3" i="3"/>
  <c r="L4" i="3"/>
  <c r="L5" i="3"/>
  <c r="L6" i="3"/>
  <c r="L7" i="3"/>
  <c r="L3" i="3"/>
  <c r="K4" i="3"/>
  <c r="K5" i="3"/>
  <c r="K6" i="3"/>
  <c r="K7" i="3"/>
  <c r="K3" i="3"/>
  <c r="I4" i="3"/>
  <c r="I5" i="3"/>
  <c r="I3" i="3"/>
  <c r="H4" i="3"/>
  <c r="H5" i="3"/>
  <c r="H6" i="3"/>
  <c r="I6" i="3" s="1"/>
  <c r="H7" i="3"/>
  <c r="I7" i="3" s="1"/>
  <c r="H3" i="3"/>
  <c r="G4" i="3"/>
  <c r="G5" i="3"/>
  <c r="G6" i="3"/>
  <c r="G7" i="3"/>
  <c r="G3" i="3"/>
  <c r="B69" i="1"/>
  <c r="B46" i="1"/>
  <c r="D27" i="1"/>
  <c r="D28" i="1"/>
  <c r="D29" i="1"/>
  <c r="D26" i="1"/>
  <c r="D24" i="1"/>
  <c r="D6" i="1"/>
  <c r="D7" i="1"/>
  <c r="D8" i="1"/>
  <c r="D5" i="1"/>
  <c r="D3" i="1"/>
</calcChain>
</file>

<file path=xl/sharedStrings.xml><?xml version="1.0" encoding="utf-8"?>
<sst xmlns="http://schemas.openxmlformats.org/spreadsheetml/2006/main" count="175" uniqueCount="112">
  <si>
    <t>details</t>
  </si>
  <si>
    <t>computation</t>
  </si>
  <si>
    <t>amount</t>
  </si>
  <si>
    <t>sales</t>
  </si>
  <si>
    <t>less variable expenses</t>
  </si>
  <si>
    <t>direct labor</t>
  </si>
  <si>
    <t>direct materials</t>
  </si>
  <si>
    <t>direct labour</t>
  </si>
  <si>
    <t xml:space="preserve">variable manufacturing overhead </t>
  </si>
  <si>
    <t>variable selling expenses</t>
  </si>
  <si>
    <t>contribution margin</t>
  </si>
  <si>
    <t>less fixed expenses</t>
  </si>
  <si>
    <t>fixed selling expenses</t>
  </si>
  <si>
    <t>net income</t>
  </si>
  <si>
    <t>less net income under current policy</t>
  </si>
  <si>
    <t>incremental net income</t>
  </si>
  <si>
    <t>units</t>
  </si>
  <si>
    <t>fixed manufacturing overhead</t>
  </si>
  <si>
    <t>210000+80000</t>
  </si>
  <si>
    <t xml:space="preserve">60000+(0.25*60000)=75000 units </t>
  </si>
  <si>
    <t>increase in fixed selling expenses leads to an increase of from 60000 units to 75000 units,this increase leads to an increase in income of $130000 and thus the increased fixed selling expense is justified.</t>
  </si>
  <si>
    <t>net income under the current policy of selling 60000 units is $330000</t>
  </si>
  <si>
    <t>number 2</t>
  </si>
  <si>
    <t>direct materials per unit</t>
  </si>
  <si>
    <t>add direct labor per unit</t>
  </si>
  <si>
    <t>add variable manufactruing overhead</t>
  </si>
  <si>
    <t>add variable selling expenses</t>
  </si>
  <si>
    <t>add import duties per unit</t>
  </si>
  <si>
    <t>add permits and licenses per unit(9000/20000) units</t>
  </si>
  <si>
    <t>per unit break -even price</t>
  </si>
  <si>
    <t>the per unit break even price on the order made by customer is $22.15</t>
  </si>
  <si>
    <t>number 3</t>
  </si>
  <si>
    <t>the relevant cost of units  is variable selling expense,direct materials,direct labor,variable manufacturing ovehead costs and their sum total is $1.2</t>
  </si>
  <si>
    <t>thus the relevant cost per unit is $1.20</t>
  </si>
  <si>
    <t xml:space="preserve">number 4 </t>
  </si>
  <si>
    <t>number 5</t>
  </si>
  <si>
    <t>variable manufacturing overhead</t>
  </si>
  <si>
    <t>fixed manufactruing overhead</t>
  </si>
  <si>
    <t>total relevant cost per unit</t>
  </si>
  <si>
    <t>unit cost relevant is $20.95</t>
  </si>
  <si>
    <t>Column1</t>
  </si>
  <si>
    <t>Column2</t>
  </si>
  <si>
    <t>Column3</t>
  </si>
  <si>
    <t>Column4</t>
  </si>
  <si>
    <t xml:space="preserve">fixed selling expenses </t>
  </si>
  <si>
    <t>210000*2 months*80%/12 months=$28000</t>
  </si>
  <si>
    <t>Contribution margin lost if the housekeeping program is dropped......................................</t>
  </si>
  <si>
    <t>Fixed costs that can be avoided:</t>
  </si>
  <si>
    <t>Liability insurance.........................................</t>
  </si>
  <si>
    <t>Program administrator’s salary.......................</t>
  </si>
  <si>
    <t>  52,000</t>
  </si>
  <si>
    <t>Decrease in net operating income for the organization as a whole.................................</t>
  </si>
  <si>
    <t>J COUNTY SENIOR SERVICES</t>
  </si>
  <si>
    <t>income statemtn on shutdown housekeeping services</t>
  </si>
  <si>
    <t>home nursing</t>
  </si>
  <si>
    <t>meals on wheels</t>
  </si>
  <si>
    <t>house keeping</t>
  </si>
  <si>
    <t>total</t>
  </si>
  <si>
    <t>revenue</t>
  </si>
  <si>
    <t>variable cost</t>
  </si>
  <si>
    <t>contribution  margin ratio</t>
  </si>
  <si>
    <t>Column5</t>
  </si>
  <si>
    <t>CALCULATIONS</t>
  </si>
  <si>
    <t xml:space="preserve">DEMAND NEXT YEAR  UNITS </t>
  </si>
  <si>
    <t>SELLING PRICE PER UNIT</t>
  </si>
  <si>
    <t>DIRECT  MATERIALS</t>
  </si>
  <si>
    <t>DIRECT LABOR</t>
  </si>
  <si>
    <t>LABOUR HOURS</t>
  </si>
  <si>
    <t xml:space="preserve">VARIABLE OVERHEAD </t>
  </si>
  <si>
    <t>CONTRIBUTION PER UNIT</t>
  </si>
  <si>
    <t>CONTRIBUTION PER LABOR HOUR</t>
  </si>
  <si>
    <t>RANK</t>
  </si>
  <si>
    <t>LABOR HOURS REQUIRED</t>
  </si>
  <si>
    <t>CAPACITY ALLOCATION AS PER RANK</t>
  </si>
  <si>
    <t>HIGHEST CONTRIBUTION</t>
  </si>
  <si>
    <t>PRODUCT</t>
  </si>
  <si>
    <t>D/8</t>
  </si>
  <si>
    <t>F*2</t>
  </si>
  <si>
    <t>H/F</t>
  </si>
  <si>
    <t>B*F</t>
  </si>
  <si>
    <t>L*F</t>
  </si>
  <si>
    <t>DEBBIE</t>
  </si>
  <si>
    <t>TRISH</t>
  </si>
  <si>
    <t>SARAH</t>
  </si>
  <si>
    <t>MIKE</t>
  </si>
  <si>
    <t>SEWING KIT</t>
  </si>
  <si>
    <t>C-(D+E+G)</t>
  </si>
  <si>
    <t>1.) COLUMN I</t>
  </si>
  <si>
    <t>2.)COLUMN K</t>
  </si>
  <si>
    <t>3.)COLUMN L</t>
  </si>
  <si>
    <t>4.)COLUMN K = $521.170</t>
  </si>
  <si>
    <t>5.)70000/5000=$14 per labor hour</t>
  </si>
  <si>
    <t>incase  the company does not want to loose the sale,they can reduce the time by making processing time less and also can outsource some job to  save labour hours</t>
  </si>
  <si>
    <t>direct material</t>
  </si>
  <si>
    <t>variable man.overhead</t>
  </si>
  <si>
    <t>supervision cost</t>
  </si>
  <si>
    <t>general overhead</t>
  </si>
  <si>
    <t>rent of equipment</t>
  </si>
  <si>
    <t>cost of buying</t>
  </si>
  <si>
    <t>per unit</t>
  </si>
  <si>
    <t>make</t>
  </si>
  <si>
    <t>buy</t>
  </si>
  <si>
    <t>difference</t>
  </si>
  <si>
    <t>the effect of buying  drums from outside  supplier saves $36000</t>
  </si>
  <si>
    <t>the effect on cost ,if the company's need 90000 drums,there is a loss of $36000 in buying the drums from otsider</t>
  </si>
  <si>
    <t>the effect on cost,if the company's need 75000 drums is at breakeven,there is no loss nor gain</t>
  </si>
  <si>
    <t>at $90000</t>
  </si>
  <si>
    <t>factors to be considered are:</t>
  </si>
  <si>
    <t>quality of drums</t>
  </si>
  <si>
    <t xml:space="preserve">their strength </t>
  </si>
  <si>
    <t xml:space="preserve">similar printing </t>
  </si>
  <si>
    <t>labor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</si>
</sst>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_);[Red]\(&quot;$&quot;#,##0\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ont="1" applyFill="1" applyBorder="1"/>
    <xf numFmtId="0" fontId="0" fillId="2" borderId="2" xfId="0" applyFont="1" applyFill="1" applyBorder="1"/>
    <xf numFmtId="0" fontId="0" fillId="2" borderId="3" xfId="0" applyFont="1" applyFill="1" applyBorder="1"/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0" xfId="0" applyAlignment="1">
      <alignment vertical="center" wrapText="1"/>
    </xf>
    <xf numFmtId="6" fontId="0" fillId="0" borderId="0" xfId="0" applyNumberFormat="1" applyAlignment="1">
      <alignment vertical="center" wrapText="1"/>
    </xf>
    <xf numFmtId="3" fontId="3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left" vertical="center" wrapText="1" indent="3"/>
    </xf>
    <xf numFmtId="6" fontId="3" fillId="0" borderId="0" xfId="0" applyNumberFormat="1" applyFont="1" applyAlignment="1">
      <alignment vertical="center" wrapText="1"/>
    </xf>
    <xf numFmtId="10" fontId="0" fillId="0" borderId="0" xfId="0" applyNumberFormat="1"/>
    <xf numFmtId="0" fontId="0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1" displayName="Table1" ref="A1:D15" totalsRowShown="0">
  <autoFilter ref="A1:D15"/>
  <tableColumns count="4">
    <tableColumn id="1" name="Column1"/>
    <tableColumn id="2" name="Column2"/>
    <tableColumn id="3" name="Column3"/>
    <tableColumn id="4" name="Column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23:D36" totalsRowShown="0">
  <autoFilter ref="A23:D36"/>
  <tableColumns count="4">
    <tableColumn id="1" name="details"/>
    <tableColumn id="2" name="computation"/>
    <tableColumn id="3" name="units"/>
    <tableColumn id="4" name="amount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38:B48" totalsRowShown="0">
  <autoFilter ref="A38:B48"/>
  <tableColumns count="2">
    <tableColumn id="1" name="Column1"/>
    <tableColumn id="2" name="Column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62:B71" totalsRowShown="0">
  <autoFilter ref="A62:B71"/>
  <tableColumns count="2">
    <tableColumn id="1" name="Column1"/>
    <tableColumn id="2" name="Column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56:A59" totalsRowShown="0">
  <autoFilter ref="A56:A59"/>
  <tableColumns count="1">
    <tableColumn id="1" name="Column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2:C8" totalsRowShown="0">
  <autoFilter ref="A2:C8"/>
  <tableColumns count="3">
    <tableColumn id="1" name="Column1"/>
    <tableColumn id="2" name="Column2"/>
    <tableColumn id="3" name="Column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0:E17" totalsRowShown="0">
  <autoFilter ref="A10:E17"/>
  <tableColumns count="5">
    <tableColumn id="1" name="Column1"/>
    <tableColumn id="2" name="Column2"/>
    <tableColumn id="3" name="Column3"/>
    <tableColumn id="4" name="Column4"/>
    <tableColumn id="5" name="Column5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E12" totalsRowShown="0">
  <autoFilter ref="A1:E12"/>
  <tableColumns count="5">
    <tableColumn id="1" name="Column1"/>
    <tableColumn id="2" name="Column2"/>
    <tableColumn id="3" name="Column3"/>
    <tableColumn id="4" name="Column4"/>
    <tableColumn id="5" name="Column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table" Target="../tables/table6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opLeftCell="A70" workbookViewId="0">
      <selection activeCell="B54" sqref="B54"/>
    </sheetView>
  </sheetViews>
  <sheetFormatPr defaultRowHeight="15" x14ac:dyDescent="0.25"/>
  <cols>
    <col min="1" max="1" width="47" customWidth="1"/>
    <col min="2" max="2" width="18.42578125" customWidth="1"/>
    <col min="3" max="4" width="11" customWidth="1"/>
  </cols>
  <sheetData>
    <row r="1" spans="1:4" x14ac:dyDescent="0.25">
      <c r="A1" t="s">
        <v>40</v>
      </c>
      <c r="B1" t="s">
        <v>41</v>
      </c>
      <c r="C1" t="s">
        <v>42</v>
      </c>
      <c r="D1" t="s">
        <v>43</v>
      </c>
    </row>
    <row r="2" spans="1:4" x14ac:dyDescent="0.25">
      <c r="A2" t="s">
        <v>0</v>
      </c>
      <c r="B2" t="s">
        <v>1</v>
      </c>
      <c r="C2" t="s">
        <v>16</v>
      </c>
      <c r="D2" t="s">
        <v>2</v>
      </c>
    </row>
    <row r="3" spans="1:4" x14ac:dyDescent="0.25">
      <c r="A3" t="s">
        <v>3</v>
      </c>
      <c r="B3">
        <v>75000</v>
      </c>
      <c r="C3">
        <v>32</v>
      </c>
      <c r="D3">
        <f>B3*C3</f>
        <v>2400000</v>
      </c>
    </row>
    <row r="4" spans="1:4" x14ac:dyDescent="0.25">
      <c r="A4" t="s">
        <v>4</v>
      </c>
    </row>
    <row r="5" spans="1:4" x14ac:dyDescent="0.25">
      <c r="A5" t="s">
        <v>6</v>
      </c>
      <c r="B5">
        <v>75000</v>
      </c>
      <c r="C5">
        <v>10</v>
      </c>
      <c r="D5">
        <f>B5*C5</f>
        <v>750000</v>
      </c>
    </row>
    <row r="6" spans="1:4" x14ac:dyDescent="0.25">
      <c r="A6" t="s">
        <v>7</v>
      </c>
      <c r="B6">
        <v>75000</v>
      </c>
      <c r="C6">
        <v>4.5</v>
      </c>
      <c r="D6">
        <f t="shared" ref="D6:D8" si="0">B6*C6</f>
        <v>337500</v>
      </c>
    </row>
    <row r="7" spans="1:4" x14ac:dyDescent="0.25">
      <c r="A7" t="s">
        <v>8</v>
      </c>
      <c r="B7">
        <v>75000</v>
      </c>
      <c r="C7">
        <v>2.2999999999999998</v>
      </c>
      <c r="D7">
        <f t="shared" si="0"/>
        <v>172500</v>
      </c>
    </row>
    <row r="8" spans="1:4" x14ac:dyDescent="0.25">
      <c r="A8" t="s">
        <v>9</v>
      </c>
      <c r="B8">
        <v>75000</v>
      </c>
      <c r="C8">
        <v>1.2</v>
      </c>
      <c r="D8">
        <f t="shared" si="0"/>
        <v>90000</v>
      </c>
    </row>
    <row r="9" spans="1:4" x14ac:dyDescent="0.25">
      <c r="A9" t="s">
        <v>10</v>
      </c>
      <c r="D9">
        <v>1050000</v>
      </c>
    </row>
    <row r="10" spans="1:4" x14ac:dyDescent="0.25">
      <c r="A10" t="s">
        <v>11</v>
      </c>
    </row>
    <row r="11" spans="1:4" x14ac:dyDescent="0.25">
      <c r="A11" t="s">
        <v>17</v>
      </c>
      <c r="D11">
        <v>300000</v>
      </c>
    </row>
    <row r="12" spans="1:4" x14ac:dyDescent="0.25">
      <c r="A12" t="s">
        <v>12</v>
      </c>
      <c r="B12" t="s">
        <v>18</v>
      </c>
      <c r="D12">
        <v>290000</v>
      </c>
    </row>
    <row r="13" spans="1:4" x14ac:dyDescent="0.25">
      <c r="A13" t="s">
        <v>13</v>
      </c>
      <c r="D13">
        <v>460000</v>
      </c>
    </row>
    <row r="14" spans="1:4" x14ac:dyDescent="0.25">
      <c r="A14" t="s">
        <v>14</v>
      </c>
      <c r="D14">
        <v>330000</v>
      </c>
    </row>
    <row r="15" spans="1:4" x14ac:dyDescent="0.25">
      <c r="A15" t="s">
        <v>15</v>
      </c>
      <c r="D15">
        <v>130000</v>
      </c>
    </row>
    <row r="18" spans="1:4" x14ac:dyDescent="0.25">
      <c r="A18" t="s">
        <v>19</v>
      </c>
    </row>
    <row r="19" spans="1:4" x14ac:dyDescent="0.25">
      <c r="A19" t="s">
        <v>20</v>
      </c>
    </row>
    <row r="23" spans="1:4" x14ac:dyDescent="0.25">
      <c r="A23" t="s">
        <v>0</v>
      </c>
      <c r="B23" t="s">
        <v>1</v>
      </c>
      <c r="C23" t="s">
        <v>16</v>
      </c>
      <c r="D23" t="s">
        <v>2</v>
      </c>
    </row>
    <row r="24" spans="1:4" x14ac:dyDescent="0.25">
      <c r="A24" t="s">
        <v>3</v>
      </c>
      <c r="B24">
        <v>60000</v>
      </c>
      <c r="C24">
        <v>32</v>
      </c>
      <c r="D24">
        <f>B24*C24</f>
        <v>1920000</v>
      </c>
    </row>
    <row r="25" spans="1:4" x14ac:dyDescent="0.25">
      <c r="A25" t="s">
        <v>4</v>
      </c>
    </row>
    <row r="26" spans="1:4" x14ac:dyDescent="0.25">
      <c r="A26" t="s">
        <v>6</v>
      </c>
      <c r="B26">
        <v>60000</v>
      </c>
      <c r="C26">
        <v>10</v>
      </c>
      <c r="D26">
        <f>B26*C26</f>
        <v>600000</v>
      </c>
    </row>
    <row r="27" spans="1:4" x14ac:dyDescent="0.25">
      <c r="A27" t="s">
        <v>7</v>
      </c>
      <c r="B27">
        <v>60000</v>
      </c>
      <c r="C27">
        <v>4.5</v>
      </c>
      <c r="D27">
        <f t="shared" ref="D27:D29" si="1">B27*C27</f>
        <v>270000</v>
      </c>
    </row>
    <row r="28" spans="1:4" x14ac:dyDescent="0.25">
      <c r="A28" t="s">
        <v>8</v>
      </c>
      <c r="B28">
        <v>60000</v>
      </c>
      <c r="C28">
        <v>2.2999999999999998</v>
      </c>
      <c r="D28">
        <f t="shared" si="1"/>
        <v>138000</v>
      </c>
    </row>
    <row r="29" spans="1:4" x14ac:dyDescent="0.25">
      <c r="A29" t="s">
        <v>9</v>
      </c>
      <c r="B29">
        <v>60000</v>
      </c>
      <c r="C29">
        <v>1.2</v>
      </c>
      <c r="D29">
        <f t="shared" si="1"/>
        <v>72000</v>
      </c>
    </row>
    <row r="30" spans="1:4" x14ac:dyDescent="0.25">
      <c r="A30" t="s">
        <v>10</v>
      </c>
      <c r="D30">
        <v>840000</v>
      </c>
    </row>
    <row r="31" spans="1:4" x14ac:dyDescent="0.25">
      <c r="A31" t="s">
        <v>11</v>
      </c>
    </row>
    <row r="32" spans="1:4" x14ac:dyDescent="0.25">
      <c r="A32" t="s">
        <v>17</v>
      </c>
      <c r="D32">
        <v>300000</v>
      </c>
    </row>
    <row r="33" spans="1:4" x14ac:dyDescent="0.25">
      <c r="A33" t="s">
        <v>12</v>
      </c>
      <c r="D33">
        <v>210000</v>
      </c>
    </row>
    <row r="34" spans="1:4" x14ac:dyDescent="0.25">
      <c r="A34" t="s">
        <v>13</v>
      </c>
      <c r="D34">
        <v>330000</v>
      </c>
    </row>
    <row r="36" spans="1:4" x14ac:dyDescent="0.25">
      <c r="A36" t="s">
        <v>21</v>
      </c>
    </row>
    <row r="38" spans="1:4" x14ac:dyDescent="0.25">
      <c r="A38" s="1" t="s">
        <v>40</v>
      </c>
      <c r="B38" t="s">
        <v>41</v>
      </c>
    </row>
    <row r="39" spans="1:4" x14ac:dyDescent="0.25">
      <c r="A39" s="1" t="s">
        <v>22</v>
      </c>
      <c r="B39" t="s">
        <v>16</v>
      </c>
    </row>
    <row r="40" spans="1:4" x14ac:dyDescent="0.25">
      <c r="A40" t="s">
        <v>23</v>
      </c>
      <c r="B40">
        <v>10</v>
      </c>
    </row>
    <row r="41" spans="1:4" x14ac:dyDescent="0.25">
      <c r="A41" t="s">
        <v>24</v>
      </c>
      <c r="B41">
        <v>4.5</v>
      </c>
    </row>
    <row r="42" spans="1:4" x14ac:dyDescent="0.25">
      <c r="A42" t="s">
        <v>25</v>
      </c>
      <c r="B42">
        <v>2.2999999999999998</v>
      </c>
    </row>
    <row r="43" spans="1:4" x14ac:dyDescent="0.25">
      <c r="A43" t="s">
        <v>26</v>
      </c>
      <c r="B43">
        <v>3.2</v>
      </c>
    </row>
    <row r="44" spans="1:4" x14ac:dyDescent="0.25">
      <c r="A44" t="s">
        <v>27</v>
      </c>
      <c r="B44">
        <v>1.7</v>
      </c>
    </row>
    <row r="45" spans="1:4" x14ac:dyDescent="0.25">
      <c r="A45" t="s">
        <v>28</v>
      </c>
      <c r="B45">
        <v>0.45</v>
      </c>
    </row>
    <row r="46" spans="1:4" x14ac:dyDescent="0.25">
      <c r="A46" s="2" t="s">
        <v>29</v>
      </c>
      <c r="B46">
        <f>SUM(B40:B45)</f>
        <v>22.15</v>
      </c>
    </row>
    <row r="48" spans="1:4" x14ac:dyDescent="0.25">
      <c r="A48" t="s">
        <v>30</v>
      </c>
    </row>
    <row r="52" spans="1:2" x14ac:dyDescent="0.25">
      <c r="A52" t="s">
        <v>31</v>
      </c>
    </row>
    <row r="53" spans="1:2" x14ac:dyDescent="0.25">
      <c r="A53" t="s">
        <v>32</v>
      </c>
    </row>
    <row r="54" spans="1:2" x14ac:dyDescent="0.25">
      <c r="A54" t="s">
        <v>33</v>
      </c>
    </row>
    <row r="56" spans="1:2" x14ac:dyDescent="0.25">
      <c r="A56" t="s">
        <v>40</v>
      </c>
    </row>
    <row r="57" spans="1:2" x14ac:dyDescent="0.25">
      <c r="A57" t="s">
        <v>34</v>
      </c>
    </row>
    <row r="58" spans="1:2" x14ac:dyDescent="0.25">
      <c r="A58" t="s">
        <v>44</v>
      </c>
    </row>
    <row r="59" spans="1:2" x14ac:dyDescent="0.25">
      <c r="A59" t="s">
        <v>45</v>
      </c>
    </row>
    <row r="62" spans="1:2" x14ac:dyDescent="0.25">
      <c r="A62" t="s">
        <v>40</v>
      </c>
      <c r="B62" t="s">
        <v>41</v>
      </c>
    </row>
    <row r="63" spans="1:2" x14ac:dyDescent="0.25">
      <c r="A63" t="s">
        <v>35</v>
      </c>
      <c r="B63" t="s">
        <v>16</v>
      </c>
    </row>
    <row r="64" spans="1:2" x14ac:dyDescent="0.25">
      <c r="A64" t="s">
        <v>6</v>
      </c>
      <c r="B64">
        <v>10</v>
      </c>
    </row>
    <row r="65" spans="1:2" x14ac:dyDescent="0.25">
      <c r="A65" t="s">
        <v>5</v>
      </c>
      <c r="B65">
        <v>4.5</v>
      </c>
    </row>
    <row r="66" spans="1:2" x14ac:dyDescent="0.25">
      <c r="A66" t="s">
        <v>36</v>
      </c>
      <c r="B66">
        <v>2.2999999999999998</v>
      </c>
    </row>
    <row r="67" spans="1:2" x14ac:dyDescent="0.25">
      <c r="A67" t="s">
        <v>37</v>
      </c>
      <c r="B67">
        <v>3.75</v>
      </c>
    </row>
    <row r="68" spans="1:2" x14ac:dyDescent="0.25">
      <c r="A68" t="s">
        <v>9</v>
      </c>
      <c r="B68">
        <v>0.4</v>
      </c>
    </row>
    <row r="69" spans="1:2" x14ac:dyDescent="0.25">
      <c r="A69" t="s">
        <v>38</v>
      </c>
      <c r="B69">
        <f>SUM(B64:B68)</f>
        <v>20.95</v>
      </c>
    </row>
    <row r="71" spans="1:2" x14ac:dyDescent="0.25">
      <c r="A71" s="2" t="s">
        <v>39</v>
      </c>
    </row>
  </sheetData>
  <pageMargins left="0.7" right="0.7" top="0.75" bottom="0.75" header="0.3" footer="0.3"/>
  <pageSetup orientation="portrait" r:id="rId1"/>
  <tableParts count="5">
    <tablePart r:id="rId2"/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"/>
  <sheetViews>
    <sheetView topLeftCell="A19" workbookViewId="0">
      <selection activeCell="H10" sqref="H10"/>
    </sheetView>
  </sheetViews>
  <sheetFormatPr defaultRowHeight="15" x14ac:dyDescent="0.25"/>
  <cols>
    <col min="1" max="1" width="47.7109375" customWidth="1"/>
    <col min="2" max="2" width="17.85546875" customWidth="1"/>
    <col min="3" max="3" width="18.28515625" customWidth="1"/>
    <col min="4" max="4" width="14" customWidth="1"/>
    <col min="5" max="5" width="11" customWidth="1"/>
  </cols>
  <sheetData>
    <row r="2" spans="1:5" ht="38.25" customHeight="1" x14ac:dyDescent="0.25">
      <c r="A2" s="9" t="s">
        <v>40</v>
      </c>
      <c r="B2" s="9" t="s">
        <v>41</v>
      </c>
      <c r="C2" s="10" t="s">
        <v>42</v>
      </c>
    </row>
    <row r="3" spans="1:5" ht="30" hidden="1" x14ac:dyDescent="0.25">
      <c r="A3" s="9" t="s">
        <v>46</v>
      </c>
      <c r="B3" s="9"/>
      <c r="C3" s="10">
        <v>-80000</v>
      </c>
    </row>
    <row r="4" spans="1:5" ht="23.25" customHeight="1" x14ac:dyDescent="0.25">
      <c r="A4" s="9" t="s">
        <v>47</v>
      </c>
      <c r="B4" s="9"/>
      <c r="C4" s="9"/>
    </row>
    <row r="5" spans="1:5" ht="34.5" customHeight="1" x14ac:dyDescent="0.25">
      <c r="A5" s="13" t="s">
        <v>48</v>
      </c>
      <c r="B5" s="10">
        <v>15000</v>
      </c>
      <c r="C5" s="9"/>
    </row>
    <row r="6" spans="1:5" ht="29.25" customHeight="1" x14ac:dyDescent="0.25">
      <c r="A6" s="13" t="s">
        <v>49</v>
      </c>
      <c r="B6" s="11">
        <v>37000</v>
      </c>
      <c r="C6" s="12" t="s">
        <v>50</v>
      </c>
    </row>
    <row r="7" spans="1:5" ht="30" x14ac:dyDescent="0.25">
      <c r="A7" s="9" t="s">
        <v>51</v>
      </c>
      <c r="B7" s="9"/>
      <c r="C7" s="14">
        <v>-28000</v>
      </c>
    </row>
    <row r="10" spans="1:5" x14ac:dyDescent="0.25">
      <c r="A10" t="s">
        <v>40</v>
      </c>
      <c r="B10" t="s">
        <v>41</v>
      </c>
      <c r="C10" t="s">
        <v>42</v>
      </c>
      <c r="D10" t="s">
        <v>43</v>
      </c>
      <c r="E10" t="s">
        <v>61</v>
      </c>
    </row>
    <row r="11" spans="1:5" x14ac:dyDescent="0.25">
      <c r="A11" t="s">
        <v>52</v>
      </c>
    </row>
    <row r="12" spans="1:5" x14ac:dyDescent="0.25">
      <c r="A12" t="s">
        <v>53</v>
      </c>
    </row>
    <row r="13" spans="1:5" x14ac:dyDescent="0.25">
      <c r="B13" t="s">
        <v>54</v>
      </c>
      <c r="C13" t="s">
        <v>55</v>
      </c>
      <c r="D13" t="s">
        <v>56</v>
      </c>
      <c r="E13" t="s">
        <v>57</v>
      </c>
    </row>
    <row r="14" spans="1:5" x14ac:dyDescent="0.25">
      <c r="A14" t="s">
        <v>58</v>
      </c>
      <c r="B14">
        <v>260000</v>
      </c>
      <c r="C14">
        <v>400000</v>
      </c>
      <c r="D14">
        <v>240000</v>
      </c>
      <c r="E14">
        <v>900000</v>
      </c>
    </row>
    <row r="15" spans="1:5" x14ac:dyDescent="0.25">
      <c r="A15" t="s">
        <v>59</v>
      </c>
      <c r="B15">
        <v>120000</v>
      </c>
      <c r="C15">
        <v>210000</v>
      </c>
      <c r="D15">
        <v>160000</v>
      </c>
      <c r="E15">
        <v>490000</v>
      </c>
    </row>
    <row r="16" spans="1:5" x14ac:dyDescent="0.25">
      <c r="A16" t="s">
        <v>10</v>
      </c>
      <c r="B16">
        <v>140000</v>
      </c>
      <c r="C16">
        <v>190000</v>
      </c>
      <c r="D16">
        <v>80000</v>
      </c>
      <c r="E16">
        <v>410000</v>
      </c>
    </row>
    <row r="17" spans="1:5" x14ac:dyDescent="0.25">
      <c r="A17" t="s">
        <v>60</v>
      </c>
      <c r="B17" s="15">
        <v>0.53849999999999998</v>
      </c>
      <c r="C17" s="15">
        <v>0.47499999999999998</v>
      </c>
      <c r="D17" s="15">
        <v>0.33329999999999999</v>
      </c>
      <c r="E17" s="15">
        <v>0.4556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opLeftCell="A15" workbookViewId="0">
      <selection activeCell="B21" sqref="B21:C21"/>
    </sheetView>
  </sheetViews>
  <sheetFormatPr defaultRowHeight="15" x14ac:dyDescent="0.25"/>
  <cols>
    <col min="1" max="1" width="16.85546875" customWidth="1"/>
    <col min="2" max="2" width="28.140625" customWidth="1"/>
    <col min="3" max="3" width="28.28515625" customWidth="1"/>
    <col min="4" max="4" width="18" customWidth="1"/>
    <col min="5" max="5" width="14.85546875" customWidth="1"/>
    <col min="6" max="6" width="14.5703125" customWidth="1"/>
    <col min="7" max="7" width="21.28515625" customWidth="1"/>
    <col min="8" max="8" width="23.140625" customWidth="1"/>
    <col min="9" max="9" width="30.5703125" customWidth="1"/>
    <col min="11" max="11" width="22.140625" customWidth="1"/>
    <col min="12" max="12" width="34.7109375" customWidth="1"/>
    <col min="13" max="13" width="23.42578125" customWidth="1"/>
  </cols>
  <sheetData>
    <row r="1" spans="1:13" x14ac:dyDescent="0.25">
      <c r="A1" t="s">
        <v>62</v>
      </c>
      <c r="B1" t="s">
        <v>63</v>
      </c>
      <c r="C1" t="s">
        <v>64</v>
      </c>
      <c r="D1" t="s">
        <v>65</v>
      </c>
      <c r="E1" t="s">
        <v>66</v>
      </c>
      <c r="F1" t="s">
        <v>67</v>
      </c>
      <c r="G1" t="s">
        <v>68</v>
      </c>
      <c r="H1" t="s">
        <v>69</v>
      </c>
      <c r="I1" t="s">
        <v>70</v>
      </c>
      <c r="J1" t="s">
        <v>71</v>
      </c>
      <c r="K1" t="s">
        <v>72</v>
      </c>
      <c r="L1" t="s">
        <v>73</v>
      </c>
      <c r="M1" t="s">
        <v>74</v>
      </c>
    </row>
    <row r="2" spans="1:13" x14ac:dyDescent="0.25">
      <c r="A2" t="s">
        <v>75</v>
      </c>
      <c r="F2" t="s">
        <v>76</v>
      </c>
      <c r="G2" t="s">
        <v>77</v>
      </c>
      <c r="H2" t="s">
        <v>86</v>
      </c>
      <c r="I2" t="s">
        <v>78</v>
      </c>
      <c r="K2" t="s">
        <v>79</v>
      </c>
      <c r="M2" t="s">
        <v>80</v>
      </c>
    </row>
    <row r="3" spans="1:13" x14ac:dyDescent="0.25">
      <c r="A3" t="s">
        <v>81</v>
      </c>
      <c r="B3">
        <v>50000</v>
      </c>
      <c r="C3">
        <v>13.5</v>
      </c>
      <c r="D3">
        <v>4.3</v>
      </c>
      <c r="E3">
        <v>3.2</v>
      </c>
      <c r="F3">
        <v>0.4</v>
      </c>
      <c r="G3">
        <f>F3*2</f>
        <v>0.8</v>
      </c>
      <c r="H3">
        <f>C3-D3-E3-G3</f>
        <v>5.1999999999999993</v>
      </c>
      <c r="I3">
        <f>H3/F3</f>
        <v>12.999999999999998</v>
      </c>
      <c r="J3">
        <v>2</v>
      </c>
      <c r="K3">
        <f>B3*F3</f>
        <v>20000</v>
      </c>
      <c r="L3">
        <f>B3*F3</f>
        <v>20000</v>
      </c>
      <c r="M3">
        <f>L3*H3</f>
        <v>103999.99999999999</v>
      </c>
    </row>
    <row r="4" spans="1:13" x14ac:dyDescent="0.25">
      <c r="A4" t="s">
        <v>82</v>
      </c>
      <c r="B4">
        <v>42000</v>
      </c>
      <c r="C4">
        <v>5.5</v>
      </c>
      <c r="D4">
        <v>1.1000000000000001</v>
      </c>
      <c r="E4">
        <v>2</v>
      </c>
      <c r="F4">
        <v>0.25</v>
      </c>
      <c r="G4">
        <f t="shared" ref="G4:G7" si="0">F4*2</f>
        <v>0.5</v>
      </c>
      <c r="H4">
        <f t="shared" ref="H4:H7" si="1">C4-D4-E4-G4</f>
        <v>1.9000000000000004</v>
      </c>
      <c r="I4">
        <f t="shared" ref="I4:I7" si="2">H4/F4</f>
        <v>7.6000000000000014</v>
      </c>
      <c r="J4">
        <v>4</v>
      </c>
      <c r="K4">
        <f t="shared" ref="K4:K7" si="3">B4*F4</f>
        <v>10500</v>
      </c>
      <c r="L4">
        <f t="shared" ref="L4:L7" si="4">B4*F4</f>
        <v>10500</v>
      </c>
      <c r="M4">
        <f t="shared" ref="M4:M7" si="5">L4*H4</f>
        <v>19950.000000000004</v>
      </c>
    </row>
    <row r="5" spans="1:13" x14ac:dyDescent="0.25">
      <c r="A5" t="s">
        <v>83</v>
      </c>
      <c r="B5">
        <v>35000</v>
      </c>
      <c r="C5">
        <v>21</v>
      </c>
      <c r="D5">
        <v>6.44</v>
      </c>
      <c r="E5">
        <v>5.6</v>
      </c>
      <c r="F5">
        <v>0.7</v>
      </c>
      <c r="G5">
        <f t="shared" si="0"/>
        <v>1.4</v>
      </c>
      <c r="H5">
        <f t="shared" si="1"/>
        <v>7.5599999999999987</v>
      </c>
      <c r="I5">
        <f t="shared" si="2"/>
        <v>10.799999999999999</v>
      </c>
      <c r="J5">
        <v>3</v>
      </c>
      <c r="K5">
        <f t="shared" si="3"/>
        <v>24500</v>
      </c>
      <c r="L5">
        <f t="shared" si="4"/>
        <v>24500</v>
      </c>
      <c r="M5">
        <f t="shared" si="5"/>
        <v>185219.99999999997</v>
      </c>
    </row>
    <row r="6" spans="1:13" x14ac:dyDescent="0.25">
      <c r="A6" t="s">
        <v>84</v>
      </c>
      <c r="B6">
        <v>40000</v>
      </c>
      <c r="C6">
        <v>10</v>
      </c>
      <c r="D6">
        <v>2</v>
      </c>
      <c r="E6">
        <v>4</v>
      </c>
      <c r="F6">
        <v>0.5</v>
      </c>
      <c r="G6">
        <f t="shared" si="0"/>
        <v>1</v>
      </c>
      <c r="H6">
        <f t="shared" si="1"/>
        <v>3</v>
      </c>
      <c r="I6">
        <f t="shared" si="2"/>
        <v>6</v>
      </c>
      <c r="J6">
        <v>5</v>
      </c>
      <c r="K6">
        <f t="shared" si="3"/>
        <v>20000</v>
      </c>
      <c r="L6">
        <f t="shared" si="4"/>
        <v>20000</v>
      </c>
      <c r="M6">
        <f t="shared" si="5"/>
        <v>60000</v>
      </c>
    </row>
    <row r="7" spans="1:13" x14ac:dyDescent="0.25">
      <c r="A7" t="s">
        <v>85</v>
      </c>
      <c r="B7">
        <v>325000</v>
      </c>
      <c r="C7">
        <v>8</v>
      </c>
      <c r="D7">
        <v>3.2</v>
      </c>
      <c r="E7">
        <v>1.6</v>
      </c>
      <c r="F7">
        <v>0.2</v>
      </c>
      <c r="G7">
        <f t="shared" si="0"/>
        <v>0.4</v>
      </c>
      <c r="H7">
        <f t="shared" si="1"/>
        <v>2.8</v>
      </c>
      <c r="I7">
        <f t="shared" si="2"/>
        <v>13.999999999999998</v>
      </c>
      <c r="J7">
        <v>1</v>
      </c>
      <c r="K7">
        <f t="shared" si="3"/>
        <v>65000</v>
      </c>
      <c r="L7">
        <f t="shared" si="4"/>
        <v>65000</v>
      </c>
      <c r="M7">
        <f t="shared" si="5"/>
        <v>182000</v>
      </c>
    </row>
    <row r="10" spans="1:13" x14ac:dyDescent="0.25">
      <c r="A10" t="s">
        <v>87</v>
      </c>
    </row>
    <row r="11" spans="1:13" x14ac:dyDescent="0.25">
      <c r="A11" t="s">
        <v>88</v>
      </c>
    </row>
    <row r="12" spans="1:13" x14ac:dyDescent="0.25">
      <c r="A12" t="s">
        <v>89</v>
      </c>
    </row>
    <row r="13" spans="1:13" x14ac:dyDescent="0.25">
      <c r="A13" t="s">
        <v>90</v>
      </c>
    </row>
    <row r="14" spans="1:13" x14ac:dyDescent="0.25">
      <c r="A14" t="s">
        <v>91</v>
      </c>
    </row>
    <row r="16" spans="1:13" x14ac:dyDescent="0.25">
      <c r="A1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G39" sqref="G39"/>
    </sheetView>
  </sheetViews>
  <sheetFormatPr defaultRowHeight="15" x14ac:dyDescent="0.25"/>
  <cols>
    <col min="1" max="1" width="23.5703125" customWidth="1"/>
    <col min="2" max="5" width="11" customWidth="1"/>
  </cols>
  <sheetData>
    <row r="1" spans="1:5" x14ac:dyDescent="0.25">
      <c r="A1" t="s">
        <v>40</v>
      </c>
      <c r="B1" t="s">
        <v>41</v>
      </c>
      <c r="C1" t="s">
        <v>42</v>
      </c>
      <c r="D1" t="s">
        <v>43</v>
      </c>
      <c r="E1" t="s">
        <v>61</v>
      </c>
    </row>
    <row r="2" spans="1:5" x14ac:dyDescent="0.25">
      <c r="B2" t="s">
        <v>99</v>
      </c>
      <c r="C2" t="s">
        <v>100</v>
      </c>
      <c r="D2" t="s">
        <v>101</v>
      </c>
      <c r="E2" t="s">
        <v>102</v>
      </c>
    </row>
    <row r="3" spans="1:5" x14ac:dyDescent="0.25">
      <c r="A3" t="s">
        <v>93</v>
      </c>
      <c r="B3">
        <v>10.35</v>
      </c>
      <c r="C3">
        <v>621000</v>
      </c>
      <c r="D3">
        <v>0</v>
      </c>
      <c r="E3">
        <v>-621000</v>
      </c>
    </row>
    <row r="4" spans="1:5" x14ac:dyDescent="0.25">
      <c r="A4" t="s">
        <v>5</v>
      </c>
      <c r="B4">
        <v>4.2</v>
      </c>
      <c r="C4">
        <v>252000</v>
      </c>
      <c r="D4">
        <v>0</v>
      </c>
      <c r="E4">
        <v>-252000</v>
      </c>
    </row>
    <row r="5" spans="1:5" x14ac:dyDescent="0.25">
      <c r="A5" t="s">
        <v>94</v>
      </c>
      <c r="B5">
        <v>1.05</v>
      </c>
      <c r="C5">
        <v>63000</v>
      </c>
      <c r="D5">
        <v>0</v>
      </c>
      <c r="E5">
        <v>-63000</v>
      </c>
    </row>
    <row r="6" spans="1:5" x14ac:dyDescent="0.25">
      <c r="A6" t="s">
        <v>95</v>
      </c>
      <c r="B6">
        <v>0.75</v>
      </c>
      <c r="C6">
        <v>45000</v>
      </c>
      <c r="E6">
        <v>-45000</v>
      </c>
    </row>
    <row r="7" spans="1:5" x14ac:dyDescent="0.25">
      <c r="A7" t="s">
        <v>96</v>
      </c>
      <c r="B7">
        <v>2.8</v>
      </c>
      <c r="C7">
        <v>168000</v>
      </c>
      <c r="D7">
        <v>168000</v>
      </c>
      <c r="E7">
        <v>0</v>
      </c>
    </row>
    <row r="8" spans="1:5" x14ac:dyDescent="0.25">
      <c r="A8" t="s">
        <v>97</v>
      </c>
      <c r="B8">
        <v>2.25</v>
      </c>
      <c r="C8">
        <v>135000</v>
      </c>
      <c r="D8">
        <v>0</v>
      </c>
      <c r="E8">
        <v>-135000</v>
      </c>
    </row>
    <row r="9" spans="1:5" x14ac:dyDescent="0.25">
      <c r="A9" t="s">
        <v>98</v>
      </c>
      <c r="B9">
        <v>18</v>
      </c>
      <c r="E9">
        <v>-1080000</v>
      </c>
    </row>
    <row r="10" spans="1:5" x14ac:dyDescent="0.25">
      <c r="A10" t="s">
        <v>57</v>
      </c>
      <c r="C10">
        <v>1284000</v>
      </c>
      <c r="D10">
        <v>1284000</v>
      </c>
      <c r="E10">
        <v>-36000</v>
      </c>
    </row>
    <row r="12" spans="1:5" x14ac:dyDescent="0.25">
      <c r="A12" t="s">
        <v>103</v>
      </c>
    </row>
    <row r="15" spans="1:5" x14ac:dyDescent="0.25">
      <c r="A15" s="3"/>
      <c r="B15" s="4" t="s">
        <v>99</v>
      </c>
      <c r="C15" s="4" t="s">
        <v>100</v>
      </c>
      <c r="D15" s="4" t="s">
        <v>101</v>
      </c>
      <c r="E15" s="5" t="s">
        <v>102</v>
      </c>
    </row>
    <row r="16" spans="1:5" x14ac:dyDescent="0.25">
      <c r="A16" s="6" t="s">
        <v>93</v>
      </c>
      <c r="B16" s="7">
        <v>10.35</v>
      </c>
      <c r="C16" s="7">
        <v>776250</v>
      </c>
      <c r="D16" s="7">
        <v>0</v>
      </c>
      <c r="E16" s="8">
        <v>-776250</v>
      </c>
    </row>
    <row r="17" spans="1:5" x14ac:dyDescent="0.25">
      <c r="A17" s="3" t="s">
        <v>5</v>
      </c>
      <c r="B17" s="4">
        <v>4.2</v>
      </c>
      <c r="C17" s="4">
        <v>315000</v>
      </c>
      <c r="D17" s="4">
        <v>0</v>
      </c>
      <c r="E17" s="5">
        <v>-315000</v>
      </c>
    </row>
    <row r="18" spans="1:5" x14ac:dyDescent="0.25">
      <c r="A18" s="6" t="s">
        <v>94</v>
      </c>
      <c r="B18" s="7">
        <v>1.05</v>
      </c>
      <c r="C18" s="7">
        <v>78750</v>
      </c>
      <c r="D18" s="7">
        <v>0</v>
      </c>
      <c r="E18" s="8">
        <v>-78750</v>
      </c>
    </row>
    <row r="19" spans="1:5" x14ac:dyDescent="0.25">
      <c r="A19" s="3" t="s">
        <v>95</v>
      </c>
      <c r="B19" s="4">
        <v>0.75</v>
      </c>
      <c r="C19" s="4">
        <v>45000</v>
      </c>
      <c r="D19" s="4"/>
      <c r="E19" s="5">
        <v>-45000</v>
      </c>
    </row>
    <row r="20" spans="1:5" x14ac:dyDescent="0.25">
      <c r="A20" s="6" t="s">
        <v>96</v>
      </c>
      <c r="B20" s="7">
        <v>2.8</v>
      </c>
      <c r="C20" s="7">
        <v>168000</v>
      </c>
      <c r="D20" s="7">
        <v>168000</v>
      </c>
      <c r="E20" s="8">
        <v>0</v>
      </c>
    </row>
    <row r="21" spans="1:5" x14ac:dyDescent="0.25">
      <c r="A21" s="3" t="s">
        <v>97</v>
      </c>
      <c r="B21" s="4">
        <v>2.25</v>
      </c>
      <c r="C21" s="4">
        <v>135000</v>
      </c>
      <c r="D21" s="4">
        <v>0</v>
      </c>
      <c r="E21" s="5">
        <v>-135000</v>
      </c>
    </row>
    <row r="22" spans="1:5" x14ac:dyDescent="0.25">
      <c r="A22" s="6" t="s">
        <v>98</v>
      </c>
      <c r="B22" s="7">
        <v>18</v>
      </c>
      <c r="C22" s="7"/>
      <c r="D22" s="7">
        <v>1350000</v>
      </c>
      <c r="E22" s="8">
        <v>1350000</v>
      </c>
    </row>
    <row r="23" spans="1:5" x14ac:dyDescent="0.25">
      <c r="A23" s="3" t="s">
        <v>57</v>
      </c>
      <c r="B23" s="4"/>
      <c r="C23" s="4">
        <v>1518000</v>
      </c>
      <c r="D23" s="4">
        <v>1518000</v>
      </c>
      <c r="E23" s="5">
        <v>0</v>
      </c>
    </row>
    <row r="25" spans="1:5" x14ac:dyDescent="0.25">
      <c r="A25" s="16" t="s">
        <v>105</v>
      </c>
    </row>
    <row r="26" spans="1:5" x14ac:dyDescent="0.25">
      <c r="A26" s="16"/>
    </row>
    <row r="27" spans="1:5" x14ac:dyDescent="0.25">
      <c r="A27" s="16" t="s">
        <v>106</v>
      </c>
    </row>
    <row r="28" spans="1:5" x14ac:dyDescent="0.25">
      <c r="A28" s="3"/>
      <c r="B28" s="4" t="s">
        <v>99</v>
      </c>
      <c r="C28" s="4" t="s">
        <v>100</v>
      </c>
      <c r="D28" s="4" t="s">
        <v>101</v>
      </c>
      <c r="E28" s="5" t="s">
        <v>102</v>
      </c>
    </row>
    <row r="29" spans="1:5" x14ac:dyDescent="0.25">
      <c r="A29" s="6" t="s">
        <v>93</v>
      </c>
      <c r="B29" s="7">
        <v>10.35</v>
      </c>
      <c r="C29" s="7">
        <v>931500</v>
      </c>
      <c r="D29" s="7">
        <v>0</v>
      </c>
      <c r="E29" s="8">
        <v>-931500</v>
      </c>
    </row>
    <row r="30" spans="1:5" x14ac:dyDescent="0.25">
      <c r="A30" s="3" t="s">
        <v>5</v>
      </c>
      <c r="B30" s="4">
        <v>4.2</v>
      </c>
      <c r="C30" s="4">
        <v>378000</v>
      </c>
      <c r="D30" s="4">
        <v>0</v>
      </c>
      <c r="E30" s="5">
        <v>-378000</v>
      </c>
    </row>
    <row r="31" spans="1:5" x14ac:dyDescent="0.25">
      <c r="A31" s="6" t="s">
        <v>94</v>
      </c>
      <c r="B31" s="7">
        <v>1.05</v>
      </c>
      <c r="C31" s="7">
        <v>94500</v>
      </c>
      <c r="D31" s="7">
        <v>0</v>
      </c>
      <c r="E31" s="8">
        <v>-94500</v>
      </c>
    </row>
    <row r="32" spans="1:5" x14ac:dyDescent="0.25">
      <c r="A32" s="3" t="s">
        <v>95</v>
      </c>
      <c r="B32" s="4">
        <v>0.75</v>
      </c>
      <c r="C32" s="4">
        <v>45000</v>
      </c>
      <c r="D32" s="4"/>
      <c r="E32" s="5">
        <v>-45500</v>
      </c>
    </row>
    <row r="33" spans="1:5" x14ac:dyDescent="0.25">
      <c r="A33" s="6" t="s">
        <v>96</v>
      </c>
      <c r="B33" s="7">
        <v>2.8</v>
      </c>
      <c r="C33" s="7">
        <v>168000</v>
      </c>
      <c r="D33" s="7">
        <v>168000</v>
      </c>
      <c r="E33" s="8">
        <v>0</v>
      </c>
    </row>
    <row r="34" spans="1:5" x14ac:dyDescent="0.25">
      <c r="A34" s="3" t="s">
        <v>97</v>
      </c>
      <c r="B34" s="4">
        <v>2.25</v>
      </c>
      <c r="C34" s="4">
        <v>135000</v>
      </c>
      <c r="D34" s="4">
        <v>0</v>
      </c>
      <c r="E34" s="5">
        <v>-135000</v>
      </c>
    </row>
    <row r="35" spans="1:5" x14ac:dyDescent="0.25">
      <c r="A35" s="6" t="s">
        <v>98</v>
      </c>
      <c r="B35" s="7">
        <v>18</v>
      </c>
      <c r="C35" s="7"/>
      <c r="D35" s="7">
        <v>1620000</v>
      </c>
      <c r="E35" s="8">
        <v>162000</v>
      </c>
    </row>
    <row r="36" spans="1:5" x14ac:dyDescent="0.25">
      <c r="A36" s="3" t="s">
        <v>57</v>
      </c>
      <c r="B36" s="4"/>
      <c r="C36" s="4">
        <v>1752000</v>
      </c>
      <c r="D36" s="4">
        <v>1788000</v>
      </c>
      <c r="E36" s="5">
        <v>36000</v>
      </c>
    </row>
    <row r="37" spans="1:5" x14ac:dyDescent="0.25">
      <c r="A37" t="s">
        <v>104</v>
      </c>
    </row>
    <row r="42" spans="1:5" x14ac:dyDescent="0.25">
      <c r="A42" t="s">
        <v>107</v>
      </c>
    </row>
    <row r="43" spans="1:5" x14ac:dyDescent="0.25">
      <c r="A43" t="s">
        <v>108</v>
      </c>
    </row>
    <row r="44" spans="1:5" x14ac:dyDescent="0.25">
      <c r="A44" t="s">
        <v>109</v>
      </c>
    </row>
    <row r="45" spans="1:5" x14ac:dyDescent="0.25">
      <c r="A45" t="s">
        <v>110</v>
      </c>
    </row>
    <row r="46" spans="1:5" x14ac:dyDescent="0.25">
      <c r="A46" t="s">
        <v>111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MORRENO</dc:creator>
  <cp:lastModifiedBy>MORRENO</cp:lastModifiedBy>
  <dcterms:created xsi:type="dcterms:W3CDTF">2018-03-29T11:49:25Z</dcterms:created>
  <dcterms:modified xsi:type="dcterms:W3CDTF">2018-03-29T18:42:11Z</dcterms:modified>
</cp:coreProperties>
</file>