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 C. Amrhein\Desktop\MSU\Psych 301 Methods\Stroop datasheet masters\"/>
    </mc:Choice>
  </mc:AlternateContent>
  <bookViews>
    <workbookView xWindow="720" yWindow="360" windowWidth="17952" windowHeight="7956"/>
  </bookViews>
  <sheets>
    <sheet name="Sheet2" sheetId="2" r:id="rId1"/>
  </sheets>
  <externalReferences>
    <externalReference r:id="rId2"/>
  </externalReferences>
  <calcPr calcId="162913" concurrentCalc="0"/>
</workbook>
</file>

<file path=xl/calcChain.xml><?xml version="1.0" encoding="utf-8"?>
<calcChain xmlns="http://schemas.openxmlformats.org/spreadsheetml/2006/main">
  <c r="J31" i="2" l="1"/>
  <c r="L31" i="2"/>
  <c r="F31" i="2"/>
  <c r="H31" i="2"/>
  <c r="K31" i="2"/>
  <c r="G31" i="2"/>
  <c r="J30" i="2"/>
  <c r="L30" i="2"/>
  <c r="F30" i="2"/>
  <c r="H30" i="2"/>
  <c r="K30" i="2"/>
  <c r="G30" i="2"/>
  <c r="J29" i="2"/>
  <c r="L29" i="2"/>
  <c r="F29" i="2"/>
  <c r="H29" i="2"/>
  <c r="K29" i="2"/>
  <c r="G29" i="2"/>
  <c r="G27" i="2"/>
  <c r="H27" i="2"/>
  <c r="G28" i="2"/>
  <c r="H28" i="2"/>
  <c r="J28" i="2"/>
  <c r="L28" i="2"/>
  <c r="F28" i="2"/>
  <c r="K28" i="2"/>
  <c r="J27" i="2"/>
  <c r="L27" i="2"/>
  <c r="F27" i="2"/>
  <c r="K27" i="2"/>
  <c r="J26" i="2"/>
  <c r="L26" i="2"/>
  <c r="F26" i="2"/>
  <c r="H26" i="2"/>
  <c r="K26" i="2"/>
  <c r="G26" i="2"/>
  <c r="J25" i="2"/>
  <c r="L25" i="2"/>
  <c r="F25" i="2"/>
  <c r="H25" i="2"/>
  <c r="K25" i="2"/>
  <c r="G25" i="2"/>
  <c r="J24" i="2"/>
  <c r="L24" i="2"/>
  <c r="F24" i="2"/>
  <c r="H24" i="2"/>
  <c r="K24" i="2"/>
  <c r="G24" i="2"/>
  <c r="J23" i="2"/>
  <c r="L23" i="2"/>
  <c r="F23" i="2"/>
  <c r="H23" i="2"/>
  <c r="K23" i="2"/>
  <c r="G23" i="2"/>
  <c r="L34" i="2"/>
  <c r="L37" i="2"/>
  <c r="H34" i="2"/>
  <c r="H37" i="2"/>
  <c r="H33" i="2"/>
  <c r="H36" i="2"/>
  <c r="B32" i="2"/>
  <c r="B4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34" i="2"/>
  <c r="D34" i="2"/>
  <c r="C34" i="2"/>
  <c r="B34" i="2"/>
  <c r="D33" i="2"/>
  <c r="C33" i="2"/>
  <c r="B33" i="2"/>
  <c r="D32" i="2"/>
  <c r="D49" i="2"/>
  <c r="C32" i="2"/>
  <c r="C49" i="2"/>
  <c r="J22" i="2"/>
  <c r="L22" i="2"/>
  <c r="F22" i="2"/>
  <c r="G22" i="2"/>
  <c r="H22" i="2"/>
  <c r="J21" i="2"/>
  <c r="L21" i="2"/>
  <c r="G21" i="2"/>
  <c r="F21" i="2"/>
  <c r="H21" i="2"/>
  <c r="J20" i="2"/>
  <c r="L20" i="2"/>
  <c r="G20" i="2"/>
  <c r="F20" i="2"/>
  <c r="H20" i="2"/>
  <c r="J19" i="2"/>
  <c r="L19" i="2"/>
  <c r="G19" i="2"/>
  <c r="F19" i="2"/>
  <c r="H19" i="2"/>
  <c r="J18" i="2"/>
  <c r="L18" i="2"/>
  <c r="F18" i="2"/>
  <c r="G18" i="2"/>
  <c r="H18" i="2"/>
  <c r="J17" i="2"/>
  <c r="L17" i="2"/>
  <c r="G17" i="2"/>
  <c r="F17" i="2"/>
  <c r="H17" i="2"/>
  <c r="J16" i="2"/>
  <c r="L16" i="2"/>
  <c r="G16" i="2"/>
  <c r="F16" i="2"/>
  <c r="H16" i="2"/>
  <c r="J15" i="2"/>
  <c r="L15" i="2"/>
  <c r="G15" i="2"/>
  <c r="F15" i="2"/>
  <c r="H15" i="2"/>
  <c r="J14" i="2"/>
  <c r="L14" i="2"/>
  <c r="F14" i="2"/>
  <c r="G14" i="2"/>
  <c r="H14" i="2"/>
  <c r="J13" i="2"/>
  <c r="J10" i="2"/>
  <c r="J11" i="2"/>
  <c r="J12" i="2"/>
  <c r="J32" i="2"/>
  <c r="G13" i="2"/>
  <c r="F13" i="2"/>
  <c r="H13" i="2"/>
  <c r="L12" i="2"/>
  <c r="G12" i="2"/>
  <c r="G10" i="2"/>
  <c r="G11" i="2"/>
  <c r="G34" i="2"/>
  <c r="F12" i="2"/>
  <c r="L11" i="2"/>
  <c r="F11" i="2"/>
  <c r="H11" i="2"/>
  <c r="L10" i="2"/>
  <c r="K33" i="2"/>
  <c r="J34" i="2"/>
  <c r="F10" i="2"/>
  <c r="H10" i="2"/>
  <c r="G33" i="2"/>
  <c r="F34" i="2"/>
  <c r="L13" i="2"/>
  <c r="L32" i="2"/>
  <c r="H12" i="2"/>
  <c r="F32" i="2"/>
  <c r="G32" i="2"/>
  <c r="F33" i="2"/>
  <c r="H32" i="2"/>
  <c r="K32" i="2"/>
  <c r="J33" i="2"/>
  <c r="H39" i="2"/>
  <c r="L33" i="2"/>
  <c r="L36" i="2"/>
  <c r="L39" i="2"/>
</calcChain>
</file>

<file path=xl/sharedStrings.xml><?xml version="1.0" encoding="utf-8"?>
<sst xmlns="http://schemas.openxmlformats.org/spreadsheetml/2006/main" count="41" uniqueCount="33">
  <si>
    <t>Participant</t>
  </si>
  <si>
    <t>C</t>
  </si>
  <si>
    <t>NCW</t>
  </si>
  <si>
    <t>CW</t>
  </si>
  <si>
    <t>Matched Samples t-test</t>
  </si>
  <si>
    <t>SD</t>
  </si>
  <si>
    <t>Stimulus Condition Means</t>
  </si>
  <si>
    <t>Stroop Study Hypotheses (Note: Directional relationships)</t>
  </si>
  <si>
    <t>in seconds</t>
  </si>
  <si>
    <r>
      <t>H</t>
    </r>
    <r>
      <rPr>
        <vertAlign val="subscript"/>
        <sz val="11"/>
        <color indexed="8"/>
        <rFont val="Calibri"/>
        <family val="2"/>
      </rPr>
      <t>o</t>
    </r>
    <r>
      <rPr>
        <sz val="11"/>
        <color theme="1"/>
        <rFont val="Calibri"/>
        <family val="2"/>
        <scheme val="minor"/>
      </rPr>
      <t xml:space="preserve"> ("Null" Hypothesis)</t>
    </r>
  </si>
  <si>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 xml:space="preserve">C </t>
    </r>
    <r>
      <rPr>
        <sz val="11"/>
        <color theme="1"/>
        <rFont val="Calibri"/>
        <family val="2"/>
        <scheme val="minor"/>
      </rPr>
      <t xml:space="preserve">&gt;= </t>
    </r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 xml:space="preserve">NCW </t>
    </r>
    <r>
      <rPr>
        <sz val="11"/>
        <color theme="1"/>
        <rFont val="Calibri"/>
        <family val="2"/>
        <scheme val="minor"/>
      </rPr>
      <t xml:space="preserve">&gt;= </t>
    </r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>CW</t>
    </r>
  </si>
  <si>
    <r>
      <t>H</t>
    </r>
    <r>
      <rPr>
        <vertAlign val="subscript"/>
        <sz val="11"/>
        <color indexed="8"/>
        <rFont val="Calibri"/>
        <family val="2"/>
      </rPr>
      <t xml:space="preserve">1 </t>
    </r>
    <r>
      <rPr>
        <sz val="11"/>
        <color theme="1"/>
        <rFont val="Calibri"/>
        <family val="2"/>
        <scheme val="minor"/>
      </rPr>
      <t>("Color Interference" Hypothesis)</t>
    </r>
  </si>
  <si>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 xml:space="preserve">C </t>
    </r>
    <r>
      <rPr>
        <sz val="11"/>
        <color theme="1"/>
        <rFont val="Calibri"/>
        <family val="2"/>
        <scheme val="minor"/>
      </rPr>
      <t xml:space="preserve">=&gt; </t>
    </r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 xml:space="preserve">NCW </t>
    </r>
    <r>
      <rPr>
        <sz val="11"/>
        <color theme="1"/>
        <rFont val="Calibri"/>
        <family val="2"/>
        <scheme val="minor"/>
      </rPr>
      <t xml:space="preserve">&lt; </t>
    </r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>CW</t>
    </r>
  </si>
  <si>
    <r>
      <t>H</t>
    </r>
    <r>
      <rPr>
        <vertAlign val="subscript"/>
        <sz val="11"/>
        <color indexed="8"/>
        <rFont val="Calibri"/>
        <family val="2"/>
      </rPr>
      <t xml:space="preserve">2 </t>
    </r>
    <r>
      <rPr>
        <sz val="11"/>
        <color theme="1"/>
        <rFont val="Calibri"/>
        <family val="2"/>
        <scheme val="minor"/>
      </rPr>
      <t>("Word Form+Color Interference Hypothesis")</t>
    </r>
  </si>
  <si>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 xml:space="preserve">C </t>
    </r>
    <r>
      <rPr>
        <sz val="11"/>
        <color theme="1"/>
        <rFont val="Calibri"/>
        <family val="2"/>
        <scheme val="minor"/>
      </rPr>
      <t xml:space="preserve">&lt; </t>
    </r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 xml:space="preserve">NCW </t>
    </r>
    <r>
      <rPr>
        <sz val="11"/>
        <color theme="1"/>
        <rFont val="Calibri"/>
        <family val="2"/>
        <scheme val="minor"/>
      </rPr>
      <t xml:space="preserve">&lt; </t>
    </r>
    <r>
      <rPr>
        <sz val="11"/>
        <color indexed="8"/>
        <rFont val="Symbol"/>
        <family val="1"/>
        <charset val="2"/>
      </rPr>
      <t>m</t>
    </r>
    <r>
      <rPr>
        <vertAlign val="subscript"/>
        <sz val="11"/>
        <color indexed="8"/>
        <rFont val="Calibri"/>
        <family val="2"/>
      </rPr>
      <t>CW</t>
    </r>
  </si>
  <si>
    <t>For the Results section of your Stroop paper</t>
  </si>
  <si>
    <t>Diff</t>
  </si>
  <si>
    <t>Average</t>
  </si>
  <si>
    <t>N</t>
  </si>
  <si>
    <r>
      <t>SE</t>
    </r>
    <r>
      <rPr>
        <b/>
        <vertAlign val="subscript"/>
        <sz val="11"/>
        <color indexed="8"/>
        <rFont val="Calibri"/>
        <family val="2"/>
      </rPr>
      <t>diffNCW-C</t>
    </r>
  </si>
  <si>
    <r>
      <t>SE</t>
    </r>
    <r>
      <rPr>
        <b/>
        <vertAlign val="subscript"/>
        <sz val="11"/>
        <color indexed="8"/>
        <rFont val="Calibri"/>
        <family val="2"/>
      </rPr>
      <t>diffCW-NCW</t>
    </r>
  </si>
  <si>
    <t>df</t>
  </si>
  <si>
    <t>t value</t>
  </si>
  <si>
    <t>Decision</t>
  </si>
  <si>
    <t>do not reject</t>
  </si>
  <si>
    <t>reject</t>
  </si>
  <si>
    <r>
      <t>Results refute H</t>
    </r>
    <r>
      <rPr>
        <b/>
        <vertAlign val="subscript"/>
        <sz val="11"/>
        <color indexed="10"/>
        <rFont val="Calibri"/>
        <family val="2"/>
      </rPr>
      <t>o</t>
    </r>
    <r>
      <rPr>
        <b/>
        <sz val="11"/>
        <color indexed="10"/>
        <rFont val="Calibri"/>
        <family val="2"/>
      </rPr>
      <t>, fail to support H</t>
    </r>
    <r>
      <rPr>
        <b/>
        <vertAlign val="subscript"/>
        <sz val="11"/>
        <color indexed="10"/>
        <rFont val="Calibri"/>
        <family val="2"/>
      </rPr>
      <t>2</t>
    </r>
    <r>
      <rPr>
        <b/>
        <sz val="11"/>
        <color indexed="10"/>
        <rFont val="Calibri"/>
        <family val="2"/>
      </rPr>
      <t>, but support H</t>
    </r>
    <r>
      <rPr>
        <b/>
        <vertAlign val="subscript"/>
        <sz val="11"/>
        <color indexed="10"/>
        <rFont val="Calibri"/>
        <family val="2"/>
      </rPr>
      <t>1</t>
    </r>
  </si>
  <si>
    <t>C (sec.)</t>
  </si>
  <si>
    <t>NCW (sec.)</t>
  </si>
  <si>
    <t>CW (sec.)</t>
  </si>
  <si>
    <t>Stroop Study Outcome (N= 20)</t>
  </si>
  <si>
    <t>*So, in the "Participants" subsection of your "Methods" section, report "Sample consists of 20 MSU students...")</t>
  </si>
  <si>
    <r>
      <t>t</t>
    </r>
    <r>
      <rPr>
        <b/>
        <vertAlign val="subscript"/>
        <sz val="11"/>
        <color indexed="8"/>
        <rFont val="Calibri"/>
        <family val="2"/>
      </rPr>
      <t>crit,alpha=.05 one-tailed,df=21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</si>
</sst>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vertAlign val="subscript"/>
      <sz val="11"/>
      <color indexed="8"/>
      <name val="Calibri"/>
      <family val="2"/>
    </font>
    <font>
      <sz val="11"/>
      <color indexed="8"/>
      <name val="Symbol"/>
      <family val="1"/>
      <charset val="2"/>
    </font>
    <font>
      <b/>
      <vertAlign val="subscript"/>
      <sz val="11"/>
      <color indexed="8"/>
      <name val="Calibri"/>
      <family val="2"/>
    </font>
    <font>
      <b/>
      <vertAlign val="subscript"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3.5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0" fillId="2" borderId="0" xfId="0" applyFill="1"/>
    <xf numFmtId="0" fontId="9" fillId="2" borderId="0" xfId="0" applyFont="1" applyFill="1"/>
    <xf numFmtId="0" fontId="10" fillId="0" borderId="0" xfId="0" applyFont="1"/>
    <xf numFmtId="0" fontId="7" fillId="0" borderId="0" xfId="0" applyFont="1"/>
    <xf numFmtId="0" fontId="9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29773697642634"/>
          <c:y val="2.5428248719218359E-2"/>
          <c:w val="0.81325781857912927"/>
          <c:h val="0.776469541184047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'[1]Stroop Data Winter 2018'!$B$40:$D$40</c:f>
              <c:strCache>
                <c:ptCount val="3"/>
                <c:pt idx="0">
                  <c:v>C</c:v>
                </c:pt>
                <c:pt idx="1">
                  <c:v>NCW</c:v>
                </c:pt>
                <c:pt idx="2">
                  <c:v>CW</c:v>
                </c:pt>
              </c:strCache>
            </c:strRef>
          </c:cat>
          <c:val>
            <c:numRef>
              <c:f>'[1]Stroop Data Winter 2018'!$B$41:$D$41</c:f>
              <c:numCache>
                <c:formatCode>General</c:formatCode>
                <c:ptCount val="3"/>
                <c:pt idx="0">
                  <c:v>27.556428571428569</c:v>
                </c:pt>
                <c:pt idx="1">
                  <c:v>26.955714285714286</c:v>
                </c:pt>
                <c:pt idx="2">
                  <c:v>36.027857142857144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C-4A3B-8470-3797CE91E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1854719"/>
        <c:axId val="1"/>
      </c:barChart>
      <c:catAx>
        <c:axId val="2121854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18547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38</xdr:row>
      <xdr:rowOff>0</xdr:rowOff>
    </xdr:from>
    <xdr:to>
      <xdr:col>2</xdr:col>
      <xdr:colOff>525780</xdr:colOff>
      <xdr:row>40</xdr:row>
      <xdr:rowOff>38100</xdr:rowOff>
    </xdr:to>
    <xdr:pic>
      <xdr:nvPicPr>
        <xdr:cNvPr id="6214" name="Picture 2" descr="t = \frac{\overline{X}_D - \mu_0}{s_D/\sqrt{n}}. 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1880"/>
          <a:ext cx="113538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22860</xdr:colOff>
      <xdr:row>43</xdr:row>
      <xdr:rowOff>182880</xdr:rowOff>
    </xdr:from>
    <xdr:to>
      <xdr:col>14</xdr:col>
      <xdr:colOff>106680</xdr:colOff>
      <xdr:row>60</xdr:row>
      <xdr:rowOff>160020</xdr:rowOff>
    </xdr:to>
    <xdr:graphicFrame macro="">
      <xdr:nvGraphicFramePr>
        <xdr:cNvPr id="62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129540</xdr:colOff>
      <xdr:row>59</xdr:row>
      <xdr:rowOff>38100</xdr:rowOff>
    </xdr:from>
    <xdr:to>
      <xdr:col>7</xdr:col>
      <xdr:colOff>601980</xdr:colOff>
      <xdr:row>60</xdr:row>
      <xdr:rowOff>99060</xdr:rowOff>
    </xdr:to>
    <xdr:sp macro="" textlink="">
      <xdr:nvSpPr>
        <xdr:cNvPr id="4" name="TextBox 3"/>
        <xdr:cNvSpPr txBox="1"/>
      </xdr:nvSpPr>
      <xdr:spPr>
        <a:xfrm>
          <a:off x="4861560" y="9959340"/>
          <a:ext cx="1082040" cy="243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/>
        <a:lstStyle/>
        <a:p>
          <a:r>
            <a:rPr lang="en-US" sz="1100"/>
            <a:t>Figure 1.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0.31333</cdr:x>
      <cdr:y>0.87423</cdr:y>
    </cdr:from>
    <cdr:to>
      <cdr:x>0.71833</cdr:x>
      <cdr:y>0.97287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32560" y="2701290"/>
          <a:ext cx="185166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/>
            <a:t>Stimulus Condition</a:t>
          </a:r>
        </a:p>
      </cdr:txBody>
    </cdr:sp>
  </cdr:relSizeAnchor>
  <cdr:relSizeAnchor xmlns:cdr="http://schemas.openxmlformats.org/drawingml/2006/chartDrawing">
    <cdr:from>
      <cdr:x>0.01792</cdr:x>
      <cdr:y>0.0485</cdr:y>
    </cdr:from>
    <cdr:to>
      <cdr:x>0.07441</cdr:x>
      <cdr:y>0.92407</cdr:y>
    </cdr:to>
    <cdr:sp macro="" textlink="">
      <cdr:nvSpPr>
        <cdr:cNvPr id="4" name="TextBox 6"/>
        <cdr:cNvSpPr txBox="1"/>
      </cdr:nvSpPr>
      <cdr:spPr>
        <a:xfrm xmlns:a="http://schemas.openxmlformats.org/drawingml/2006/main" rot="16200000">
          <a:off x="-1123708" y="1362468"/>
          <a:ext cx="2705421" cy="280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/>
            <a:t>Mean Ink Color Naming Time in Seconds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%20C.%20Amrhein/Desktop/MSU/Psych%20301%20Methods/Stroop%20Lab%20MSU%20F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Fall 2014"/>
      <sheetName val="Sheet4"/>
      <sheetName val="Stroop data cum Spr2015"/>
      <sheetName val="Stroop data cum Spring 2017"/>
      <sheetName val="Stroop Data Winter 2018"/>
    </sheetNames>
    <sheetDataSet>
      <sheetData sheetId="0"/>
      <sheetData sheetId="1"/>
      <sheetData sheetId="2"/>
      <sheetData sheetId="3"/>
      <sheetData sheetId="4"/>
      <sheetData sheetId="5"/>
      <sheetData sheetId="6">
        <row r="40">
          <cell r="B40" t="str">
            <v>C</v>
          </cell>
          <cell r="C40" t="str">
            <v>NCW</v>
          </cell>
          <cell r="D40" t="str">
            <v>CW</v>
          </cell>
        </row>
        <row r="41">
          <cell r="B41">
            <v>27.556428571428569</v>
          </cell>
          <cell r="C41">
            <v>26.955714285714286</v>
          </cell>
          <cell r="D41">
            <v>36.027857142857144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topLeftCell="A16" workbookViewId="0">
      <selection activeCell="Q25" sqref="Q25"/>
    </sheetView>
  </sheetViews>
  <sheetFormatPr defaultRowHeight="14.4" x14ac:dyDescent="0.3"/>
  <sheetData>
    <row r="1" spans="1:17" x14ac:dyDescent="0.3">
      <c r="A1" s="2" t="s">
        <v>15</v>
      </c>
    </row>
    <row r="2" spans="1:17" x14ac:dyDescent="0.3">
      <c r="A2" s="1" t="s">
        <v>7</v>
      </c>
      <c r="B2" s="1"/>
      <c r="C2" s="2"/>
    </row>
    <row r="3" spans="1:17" x14ac:dyDescent="0.3">
      <c r="A3" s="1"/>
      <c r="B3" s="1"/>
      <c r="C3" s="2"/>
    </row>
    <row r="4" spans="1:17" ht="15.6" x14ac:dyDescent="0.35">
      <c r="A4" s="1" t="s">
        <v>9</v>
      </c>
      <c r="F4" s="1" t="s">
        <v>10</v>
      </c>
    </row>
    <row r="5" spans="1:17" ht="15.6" x14ac:dyDescent="0.35">
      <c r="A5" s="1" t="s">
        <v>11</v>
      </c>
      <c r="F5" s="1" t="s">
        <v>12</v>
      </c>
    </row>
    <row r="6" spans="1:17" ht="15.6" x14ac:dyDescent="0.35">
      <c r="A6" s="1" t="s">
        <v>13</v>
      </c>
      <c r="F6" s="1" t="s">
        <v>14</v>
      </c>
    </row>
    <row r="7" spans="1:17" x14ac:dyDescent="0.3">
      <c r="A7" s="2"/>
      <c r="B7" s="2"/>
      <c r="C7" s="2"/>
    </row>
    <row r="8" spans="1:17" x14ac:dyDescent="0.3">
      <c r="A8" s="2" t="s">
        <v>30</v>
      </c>
      <c r="B8" s="2"/>
      <c r="C8" s="2"/>
      <c r="E8" s="2" t="s">
        <v>31</v>
      </c>
      <c r="F8" s="2"/>
      <c r="G8" s="2"/>
      <c r="H8" s="2"/>
      <c r="I8" s="2"/>
      <c r="J8" s="2"/>
      <c r="K8" s="2"/>
      <c r="L8" s="2"/>
      <c r="M8" s="2"/>
    </row>
    <row r="9" spans="1:17" ht="18" x14ac:dyDescent="0.3">
      <c r="A9" s="2" t="s">
        <v>0</v>
      </c>
      <c r="B9" s="2" t="s">
        <v>27</v>
      </c>
      <c r="C9" s="2" t="s">
        <v>28</v>
      </c>
      <c r="D9" s="2" t="s">
        <v>29</v>
      </c>
      <c r="F9" s="2" t="s">
        <v>28</v>
      </c>
      <c r="G9" s="2" t="s">
        <v>27</v>
      </c>
      <c r="H9" s="2" t="s">
        <v>16</v>
      </c>
      <c r="J9" s="2" t="s">
        <v>29</v>
      </c>
      <c r="K9" s="2" t="s">
        <v>28</v>
      </c>
      <c r="L9" s="2" t="s">
        <v>16</v>
      </c>
      <c r="O9" s="3"/>
    </row>
    <row r="10" spans="1:17" ht="16.05" customHeight="1" x14ac:dyDescent="0.35">
      <c r="A10">
        <v>1</v>
      </c>
      <c r="B10">
        <v>24.36</v>
      </c>
      <c r="C10">
        <v>20.5</v>
      </c>
      <c r="D10">
        <v>22.19</v>
      </c>
      <c r="F10">
        <f>C10</f>
        <v>20.5</v>
      </c>
      <c r="G10">
        <f>B10</f>
        <v>24.36</v>
      </c>
      <c r="H10">
        <f>F10-G10</f>
        <v>-3.8599999999999994</v>
      </c>
      <c r="J10">
        <f t="shared" ref="J10:J31" si="0">D10</f>
        <v>22.19</v>
      </c>
      <c r="K10">
        <f t="shared" ref="K10:K31" si="1">C10</f>
        <v>20.5</v>
      </c>
      <c r="L10">
        <f>J10-K10</f>
        <v>1.6900000000000013</v>
      </c>
      <c r="O10" s="4"/>
    </row>
    <row r="11" spans="1:17" ht="16.05" customHeight="1" x14ac:dyDescent="0.3">
      <c r="A11">
        <v>2</v>
      </c>
      <c r="B11">
        <v>31.527000000000001</v>
      </c>
      <c r="C11">
        <v>35.063000000000002</v>
      </c>
      <c r="D11">
        <v>44.243000000000002</v>
      </c>
      <c r="F11">
        <f t="shared" ref="F11:F31" si="2">C11</f>
        <v>35.063000000000002</v>
      </c>
      <c r="G11">
        <f t="shared" ref="G11:G26" si="3">B11</f>
        <v>31.527000000000001</v>
      </c>
      <c r="H11">
        <f t="shared" ref="H11:H26" si="4">F11-G11</f>
        <v>3.5360000000000014</v>
      </c>
      <c r="J11">
        <f t="shared" si="0"/>
        <v>44.243000000000002</v>
      </c>
      <c r="K11">
        <f t="shared" si="1"/>
        <v>35.063000000000002</v>
      </c>
      <c r="L11">
        <f t="shared" ref="L11:L31" si="5">J11-K11</f>
        <v>9.18</v>
      </c>
    </row>
    <row r="12" spans="1:17" ht="16.05" customHeight="1" x14ac:dyDescent="0.3">
      <c r="A12">
        <v>3</v>
      </c>
      <c r="B12">
        <v>32.67</v>
      </c>
      <c r="C12">
        <v>32.57</v>
      </c>
      <c r="D12">
        <v>32.42</v>
      </c>
      <c r="F12">
        <f t="shared" si="2"/>
        <v>32.57</v>
      </c>
      <c r="G12">
        <f t="shared" si="3"/>
        <v>32.67</v>
      </c>
      <c r="H12">
        <f t="shared" si="4"/>
        <v>-0.10000000000000142</v>
      </c>
      <c r="J12">
        <f t="shared" si="0"/>
        <v>32.42</v>
      </c>
      <c r="K12">
        <f t="shared" si="1"/>
        <v>32.57</v>
      </c>
      <c r="L12">
        <f t="shared" si="5"/>
        <v>-0.14999999999999858</v>
      </c>
      <c r="O12" s="3"/>
      <c r="P12" s="3"/>
      <c r="Q12" s="3"/>
    </row>
    <row r="13" spans="1:17" ht="16.05" customHeight="1" x14ac:dyDescent="0.35">
      <c r="A13">
        <v>4</v>
      </c>
      <c r="B13">
        <v>23.4</v>
      </c>
      <c r="C13">
        <v>28.63</v>
      </c>
      <c r="D13">
        <v>39.99</v>
      </c>
      <c r="F13">
        <f t="shared" si="2"/>
        <v>28.63</v>
      </c>
      <c r="G13">
        <f t="shared" si="3"/>
        <v>23.4</v>
      </c>
      <c r="H13">
        <f t="shared" si="4"/>
        <v>5.23</v>
      </c>
      <c r="J13">
        <f t="shared" si="0"/>
        <v>39.99</v>
      </c>
      <c r="K13">
        <f t="shared" si="1"/>
        <v>28.63</v>
      </c>
      <c r="L13">
        <f t="shared" si="5"/>
        <v>11.360000000000003</v>
      </c>
      <c r="O13" s="3"/>
      <c r="P13" s="3"/>
      <c r="Q13" s="4"/>
    </row>
    <row r="14" spans="1:17" ht="16.05" customHeight="1" x14ac:dyDescent="0.35">
      <c r="A14">
        <v>5</v>
      </c>
      <c r="B14">
        <v>35.61</v>
      </c>
      <c r="C14">
        <v>32.130000000000003</v>
      </c>
      <c r="D14">
        <v>49.1</v>
      </c>
      <c r="F14">
        <f t="shared" si="2"/>
        <v>32.130000000000003</v>
      </c>
      <c r="G14">
        <f t="shared" si="3"/>
        <v>35.61</v>
      </c>
      <c r="H14">
        <f t="shared" si="4"/>
        <v>-3.4799999999999969</v>
      </c>
      <c r="J14">
        <f t="shared" si="0"/>
        <v>49.1</v>
      </c>
      <c r="K14">
        <f t="shared" si="1"/>
        <v>32.130000000000003</v>
      </c>
      <c r="L14">
        <f t="shared" si="5"/>
        <v>16.97</v>
      </c>
      <c r="O14" s="3"/>
      <c r="P14" s="4"/>
    </row>
    <row r="15" spans="1:17" ht="16.05" customHeight="1" x14ac:dyDescent="0.35">
      <c r="A15">
        <v>6</v>
      </c>
      <c r="B15">
        <v>22.05</v>
      </c>
      <c r="C15">
        <v>26.29</v>
      </c>
      <c r="D15">
        <v>36.89</v>
      </c>
      <c r="F15">
        <f t="shared" si="2"/>
        <v>26.29</v>
      </c>
      <c r="G15">
        <f t="shared" si="3"/>
        <v>22.05</v>
      </c>
      <c r="H15">
        <f t="shared" si="4"/>
        <v>4.2399999999999984</v>
      </c>
      <c r="J15">
        <f t="shared" si="0"/>
        <v>36.89</v>
      </c>
      <c r="K15">
        <f t="shared" si="1"/>
        <v>26.29</v>
      </c>
      <c r="L15">
        <f t="shared" si="5"/>
        <v>10.600000000000001</v>
      </c>
      <c r="N15" s="3"/>
      <c r="P15" s="4"/>
    </row>
    <row r="16" spans="1:17" ht="16.05" customHeight="1" x14ac:dyDescent="0.3">
      <c r="A16">
        <v>7</v>
      </c>
      <c r="B16">
        <v>22</v>
      </c>
      <c r="C16">
        <v>27</v>
      </c>
      <c r="D16">
        <v>33</v>
      </c>
      <c r="F16">
        <f t="shared" si="2"/>
        <v>27</v>
      </c>
      <c r="G16">
        <f t="shared" si="3"/>
        <v>22</v>
      </c>
      <c r="H16">
        <f t="shared" si="4"/>
        <v>5</v>
      </c>
      <c r="J16">
        <f t="shared" si="0"/>
        <v>33</v>
      </c>
      <c r="K16">
        <f t="shared" si="1"/>
        <v>27</v>
      </c>
      <c r="L16">
        <f t="shared" si="5"/>
        <v>6</v>
      </c>
      <c r="N16" s="3"/>
      <c r="P16" s="3"/>
    </row>
    <row r="17" spans="1:18" ht="16.05" customHeight="1" x14ac:dyDescent="0.3">
      <c r="A17">
        <v>8</v>
      </c>
      <c r="B17">
        <v>28.6</v>
      </c>
      <c r="C17">
        <v>27.81</v>
      </c>
      <c r="D17">
        <v>37.49</v>
      </c>
      <c r="F17">
        <f t="shared" si="2"/>
        <v>27.81</v>
      </c>
      <c r="G17">
        <f t="shared" si="3"/>
        <v>28.6</v>
      </c>
      <c r="H17">
        <f t="shared" si="4"/>
        <v>-0.7900000000000027</v>
      </c>
      <c r="J17">
        <f t="shared" si="0"/>
        <v>37.49</v>
      </c>
      <c r="K17">
        <f t="shared" si="1"/>
        <v>27.81</v>
      </c>
      <c r="L17">
        <f t="shared" si="5"/>
        <v>9.6800000000000033</v>
      </c>
      <c r="N17" s="3"/>
      <c r="P17" s="3"/>
      <c r="Q17" s="1"/>
      <c r="R17" s="1"/>
    </row>
    <row r="18" spans="1:18" ht="16.05" customHeight="1" x14ac:dyDescent="0.35">
      <c r="A18">
        <v>9</v>
      </c>
      <c r="B18">
        <v>32</v>
      </c>
      <c r="C18">
        <v>32</v>
      </c>
      <c r="D18">
        <v>58</v>
      </c>
      <c r="F18">
        <f t="shared" si="2"/>
        <v>32</v>
      </c>
      <c r="G18">
        <f t="shared" si="3"/>
        <v>32</v>
      </c>
      <c r="H18">
        <f t="shared" si="4"/>
        <v>0</v>
      </c>
      <c r="J18">
        <f t="shared" si="0"/>
        <v>58</v>
      </c>
      <c r="K18">
        <f t="shared" si="1"/>
        <v>32</v>
      </c>
      <c r="L18">
        <f t="shared" si="5"/>
        <v>26</v>
      </c>
      <c r="N18" s="3"/>
      <c r="P18" s="4"/>
      <c r="Q18" s="1"/>
      <c r="R18" s="1"/>
    </row>
    <row r="19" spans="1:18" ht="16.05" customHeight="1" x14ac:dyDescent="0.3">
      <c r="A19">
        <v>10</v>
      </c>
      <c r="B19">
        <v>43.05</v>
      </c>
      <c r="C19">
        <v>41.99</v>
      </c>
      <c r="D19">
        <v>47.78</v>
      </c>
      <c r="F19">
        <f t="shared" si="2"/>
        <v>41.99</v>
      </c>
      <c r="G19">
        <f t="shared" si="3"/>
        <v>43.05</v>
      </c>
      <c r="H19">
        <f t="shared" si="4"/>
        <v>-1.0599999999999952</v>
      </c>
      <c r="J19">
        <f t="shared" si="0"/>
        <v>47.78</v>
      </c>
      <c r="K19">
        <f t="shared" si="1"/>
        <v>41.99</v>
      </c>
      <c r="L19">
        <f t="shared" si="5"/>
        <v>5.7899999999999991</v>
      </c>
      <c r="N19" s="3"/>
      <c r="Q19" s="1"/>
      <c r="R19" s="1"/>
    </row>
    <row r="20" spans="1:18" ht="16.05" customHeight="1" x14ac:dyDescent="0.3">
      <c r="A20">
        <v>11</v>
      </c>
      <c r="B20">
        <v>40.56</v>
      </c>
      <c r="C20">
        <v>38.299999999999997</v>
      </c>
      <c r="D20">
        <v>48.24</v>
      </c>
      <c r="F20">
        <f>C20</f>
        <v>38.299999999999997</v>
      </c>
      <c r="G20">
        <f>B20</f>
        <v>40.56</v>
      </c>
      <c r="H20">
        <f t="shared" si="4"/>
        <v>-2.2600000000000051</v>
      </c>
      <c r="J20">
        <f t="shared" si="0"/>
        <v>48.24</v>
      </c>
      <c r="K20">
        <f t="shared" si="1"/>
        <v>38.299999999999997</v>
      </c>
      <c r="L20">
        <f t="shared" si="5"/>
        <v>9.9400000000000048</v>
      </c>
      <c r="Q20" s="1"/>
      <c r="R20" s="1"/>
    </row>
    <row r="21" spans="1:18" ht="16.05" customHeight="1" x14ac:dyDescent="0.3">
      <c r="A21">
        <v>12</v>
      </c>
      <c r="B21">
        <v>24.25</v>
      </c>
      <c r="C21">
        <v>25.77</v>
      </c>
      <c r="D21">
        <v>34.14</v>
      </c>
      <c r="F21">
        <f>C21</f>
        <v>25.77</v>
      </c>
      <c r="G21">
        <f>B21</f>
        <v>24.25</v>
      </c>
      <c r="H21">
        <f t="shared" si="4"/>
        <v>1.5199999999999996</v>
      </c>
      <c r="J21">
        <f t="shared" si="0"/>
        <v>34.14</v>
      </c>
      <c r="K21">
        <f t="shared" si="1"/>
        <v>25.77</v>
      </c>
      <c r="L21">
        <f t="shared" si="5"/>
        <v>8.370000000000001</v>
      </c>
      <c r="Q21" s="1"/>
      <c r="R21" s="1"/>
    </row>
    <row r="22" spans="1:18" ht="16.05" customHeight="1" x14ac:dyDescent="0.3">
      <c r="A22">
        <v>13</v>
      </c>
      <c r="B22">
        <v>27.21</v>
      </c>
      <c r="C22">
        <v>26.63</v>
      </c>
      <c r="D22">
        <v>22.16</v>
      </c>
      <c r="F22">
        <f t="shared" si="2"/>
        <v>26.63</v>
      </c>
      <c r="G22">
        <f t="shared" si="3"/>
        <v>27.21</v>
      </c>
      <c r="H22">
        <f t="shared" si="4"/>
        <v>-0.58000000000000185</v>
      </c>
      <c r="J22">
        <f t="shared" si="0"/>
        <v>22.16</v>
      </c>
      <c r="K22">
        <f t="shared" si="1"/>
        <v>26.63</v>
      </c>
      <c r="L22">
        <f t="shared" si="5"/>
        <v>-4.4699999999999989</v>
      </c>
    </row>
    <row r="23" spans="1:18" ht="16.05" customHeight="1" x14ac:dyDescent="0.3">
      <c r="A23" s="9">
        <v>14</v>
      </c>
      <c r="B23" s="9">
        <v>20.329999999999998</v>
      </c>
      <c r="C23" s="9">
        <v>14</v>
      </c>
      <c r="D23" s="9">
        <v>32</v>
      </c>
      <c r="E23" s="9"/>
      <c r="F23" s="9">
        <f t="shared" si="2"/>
        <v>14</v>
      </c>
      <c r="G23" s="9">
        <f t="shared" si="3"/>
        <v>20.329999999999998</v>
      </c>
      <c r="H23" s="9">
        <f t="shared" si="4"/>
        <v>-6.3299999999999983</v>
      </c>
      <c r="I23" s="9"/>
      <c r="J23" s="9">
        <f t="shared" si="0"/>
        <v>32</v>
      </c>
      <c r="K23" s="9">
        <f t="shared" si="1"/>
        <v>14</v>
      </c>
      <c r="L23" s="9">
        <f t="shared" si="5"/>
        <v>18</v>
      </c>
    </row>
    <row r="24" spans="1:18" ht="16.05" customHeight="1" x14ac:dyDescent="0.3">
      <c r="A24" s="9">
        <v>15</v>
      </c>
      <c r="B24" s="9">
        <v>21.64</v>
      </c>
      <c r="C24" s="9">
        <v>27.53</v>
      </c>
      <c r="D24" s="9">
        <v>32.21</v>
      </c>
      <c r="E24" s="9"/>
      <c r="F24" s="9">
        <f t="shared" si="2"/>
        <v>27.53</v>
      </c>
      <c r="G24" s="9">
        <f t="shared" si="3"/>
        <v>21.64</v>
      </c>
      <c r="H24" s="9">
        <f t="shared" si="4"/>
        <v>5.8900000000000006</v>
      </c>
      <c r="I24" s="9"/>
      <c r="J24" s="9">
        <f t="shared" si="0"/>
        <v>32.21</v>
      </c>
      <c r="K24" s="9">
        <f t="shared" si="1"/>
        <v>27.53</v>
      </c>
      <c r="L24" s="9">
        <f t="shared" si="5"/>
        <v>4.68</v>
      </c>
    </row>
    <row r="25" spans="1:18" ht="16.05" customHeight="1" x14ac:dyDescent="0.3">
      <c r="A25" s="9">
        <v>16</v>
      </c>
      <c r="B25" s="9">
        <v>29.33</v>
      </c>
      <c r="C25" s="9">
        <v>20.329999999999998</v>
      </c>
      <c r="D25" s="9">
        <v>36</v>
      </c>
      <c r="E25" s="9"/>
      <c r="F25" s="9">
        <f t="shared" si="2"/>
        <v>20.329999999999998</v>
      </c>
      <c r="G25" s="9">
        <f t="shared" si="3"/>
        <v>29.33</v>
      </c>
      <c r="H25" s="9">
        <f t="shared" si="4"/>
        <v>-9</v>
      </c>
      <c r="I25" s="9"/>
      <c r="J25" s="9">
        <f t="shared" si="0"/>
        <v>36</v>
      </c>
      <c r="K25" s="9">
        <f t="shared" si="1"/>
        <v>20.329999999999998</v>
      </c>
      <c r="L25" s="9">
        <f t="shared" si="5"/>
        <v>15.670000000000002</v>
      </c>
    </row>
    <row r="26" spans="1:18" ht="16.05" customHeight="1" x14ac:dyDescent="0.3">
      <c r="A26" s="9">
        <v>17</v>
      </c>
      <c r="B26" s="9">
        <v>19.5</v>
      </c>
      <c r="C26" s="9">
        <v>20.09</v>
      </c>
      <c r="D26" s="9">
        <v>32.700000000000003</v>
      </c>
      <c r="E26" s="9"/>
      <c r="F26" s="9">
        <f t="shared" si="2"/>
        <v>20.09</v>
      </c>
      <c r="G26" s="9">
        <f t="shared" si="3"/>
        <v>19.5</v>
      </c>
      <c r="H26" s="9">
        <f t="shared" si="4"/>
        <v>0.58999999999999986</v>
      </c>
      <c r="I26" s="9"/>
      <c r="J26" s="9">
        <f t="shared" si="0"/>
        <v>32.700000000000003</v>
      </c>
      <c r="K26" s="9">
        <f t="shared" si="1"/>
        <v>20.09</v>
      </c>
      <c r="L26" s="9">
        <f t="shared" si="5"/>
        <v>12.610000000000003</v>
      </c>
    </row>
    <row r="27" spans="1:18" ht="16.05" customHeight="1" x14ac:dyDescent="0.3">
      <c r="A27" s="9">
        <v>18</v>
      </c>
      <c r="B27" s="9">
        <v>20.48</v>
      </c>
      <c r="C27" s="9">
        <v>21.44</v>
      </c>
      <c r="D27" s="9">
        <v>27.22</v>
      </c>
      <c r="E27" s="9"/>
      <c r="F27" s="9">
        <f t="shared" si="2"/>
        <v>21.44</v>
      </c>
      <c r="G27" s="9">
        <f>B27</f>
        <v>20.48</v>
      </c>
      <c r="H27" s="9">
        <f>F27-G27</f>
        <v>0.96000000000000085</v>
      </c>
      <c r="I27" s="9"/>
      <c r="J27" s="9">
        <f t="shared" si="0"/>
        <v>27.22</v>
      </c>
      <c r="K27" s="9">
        <f t="shared" si="1"/>
        <v>21.44</v>
      </c>
      <c r="L27" s="9">
        <f t="shared" si="5"/>
        <v>5.7799999999999976</v>
      </c>
    </row>
    <row r="28" spans="1:18" ht="16.05" customHeight="1" x14ac:dyDescent="0.3">
      <c r="A28" s="9">
        <v>19</v>
      </c>
      <c r="B28" s="9">
        <v>20.83</v>
      </c>
      <c r="C28" s="9">
        <v>19.190000000000001</v>
      </c>
      <c r="D28" s="9">
        <v>22.27</v>
      </c>
      <c r="E28" s="9"/>
      <c r="F28" s="9">
        <f t="shared" si="2"/>
        <v>19.190000000000001</v>
      </c>
      <c r="G28" s="9">
        <f>B28</f>
        <v>20.83</v>
      </c>
      <c r="H28" s="9">
        <f>F28-G28</f>
        <v>-1.639999999999997</v>
      </c>
      <c r="I28" s="9"/>
      <c r="J28" s="9">
        <f t="shared" si="0"/>
        <v>22.27</v>
      </c>
      <c r="K28" s="9">
        <f t="shared" si="1"/>
        <v>19.190000000000001</v>
      </c>
      <c r="L28" s="9">
        <f t="shared" si="5"/>
        <v>3.0799999999999983</v>
      </c>
    </row>
    <row r="29" spans="1:18" ht="16.05" customHeight="1" x14ac:dyDescent="0.3">
      <c r="A29" s="9">
        <v>20</v>
      </c>
      <c r="B29" s="9">
        <v>23.64</v>
      </c>
      <c r="C29" s="9">
        <v>16.850000000000001</v>
      </c>
      <c r="D29" s="9">
        <v>20.46</v>
      </c>
      <c r="E29" s="9"/>
      <c r="F29" s="9">
        <f t="shared" si="2"/>
        <v>16.850000000000001</v>
      </c>
      <c r="G29" s="9">
        <f>B29</f>
        <v>23.64</v>
      </c>
      <c r="H29" s="9">
        <f>F29-G29</f>
        <v>-6.7899999999999991</v>
      </c>
      <c r="I29" s="9"/>
      <c r="J29" s="9">
        <f t="shared" si="0"/>
        <v>20.46</v>
      </c>
      <c r="K29" s="9">
        <f t="shared" si="1"/>
        <v>16.850000000000001</v>
      </c>
      <c r="L29" s="9">
        <f t="shared" si="5"/>
        <v>3.6099999999999994</v>
      </c>
    </row>
    <row r="30" spans="1:18" ht="16.05" customHeight="1" x14ac:dyDescent="0.3">
      <c r="A30" s="9">
        <v>21</v>
      </c>
      <c r="B30" s="9">
        <v>25</v>
      </c>
      <c r="C30" s="9">
        <v>25.33</v>
      </c>
      <c r="D30" s="9">
        <v>30.33</v>
      </c>
      <c r="F30" s="9">
        <f t="shared" si="2"/>
        <v>25.33</v>
      </c>
      <c r="G30" s="9">
        <f>B30</f>
        <v>25</v>
      </c>
      <c r="H30" s="9">
        <f>F30-G30</f>
        <v>0.32999999999999829</v>
      </c>
      <c r="J30" s="9">
        <f t="shared" si="0"/>
        <v>30.33</v>
      </c>
      <c r="K30" s="9">
        <f t="shared" si="1"/>
        <v>25.33</v>
      </c>
      <c r="L30" s="9">
        <f t="shared" si="5"/>
        <v>5</v>
      </c>
    </row>
    <row r="31" spans="1:18" x14ac:dyDescent="0.3">
      <c r="A31" s="9">
        <v>22</v>
      </c>
      <c r="B31" s="9">
        <v>21.04</v>
      </c>
      <c r="C31" s="9">
        <v>17.21</v>
      </c>
      <c r="D31" s="9">
        <v>32.450000000000003</v>
      </c>
      <c r="F31" s="9">
        <f t="shared" si="2"/>
        <v>17.21</v>
      </c>
      <c r="G31" s="9">
        <f>B31</f>
        <v>21.04</v>
      </c>
      <c r="H31" s="9">
        <f>F31-G31</f>
        <v>-3.8299999999999983</v>
      </c>
      <c r="J31" s="9">
        <f t="shared" si="0"/>
        <v>32.450000000000003</v>
      </c>
      <c r="K31" s="9">
        <f t="shared" si="1"/>
        <v>17.21</v>
      </c>
      <c r="L31" s="9">
        <f t="shared" si="5"/>
        <v>15.240000000000002</v>
      </c>
    </row>
    <row r="32" spans="1:18" x14ac:dyDescent="0.3">
      <c r="A32" s="2" t="s">
        <v>17</v>
      </c>
      <c r="B32">
        <f>AVERAGE(B10:B31)</f>
        <v>26.776227272727269</v>
      </c>
      <c r="C32">
        <f>AVERAGE(C10:C31)</f>
        <v>26.211500000000001</v>
      </c>
      <c r="D32">
        <f>AVERAGE(D10:D31)</f>
        <v>35.058318181818194</v>
      </c>
      <c r="F32">
        <f>AVERAGE(F10:F31)</f>
        <v>26.211500000000001</v>
      </c>
      <c r="G32">
        <f>AVERAGE(G10:G31)</f>
        <v>26.776227272727269</v>
      </c>
      <c r="H32">
        <f>AVERAGE(H10:H31)</f>
        <v>-0.56472727272727252</v>
      </c>
      <c r="J32">
        <f>AVERAGE(J10:J31)</f>
        <v>35.058318181818194</v>
      </c>
      <c r="K32">
        <f>AVERAGE(K10:K31)</f>
        <v>26.211500000000001</v>
      </c>
      <c r="L32">
        <f>AVERAGE(L10:L31)</f>
        <v>8.8468181818181844</v>
      </c>
    </row>
    <row r="33" spans="1:17" x14ac:dyDescent="0.3">
      <c r="A33" s="2" t="s">
        <v>5</v>
      </c>
      <c r="B33">
        <f>STDEV(B10:B31)</f>
        <v>6.6834400746623039</v>
      </c>
      <c r="C33">
        <f>STDEV(C10:C31)</f>
        <v>7.2007465204922365</v>
      </c>
      <c r="D33">
        <f>STDEV(D10:D31)</f>
        <v>9.7887268172864381</v>
      </c>
      <c r="F33">
        <f>STDEV(F10:F31)</f>
        <v>7.2007465204922365</v>
      </c>
      <c r="G33">
        <f>STDEV(G10:G31)</f>
        <v>6.6834400746623039</v>
      </c>
      <c r="H33">
        <f>STDEV(H10:H31)</f>
        <v>3.9817555613886384</v>
      </c>
      <c r="J33">
        <f>STDEV(J10:J31)</f>
        <v>9.7887268172864381</v>
      </c>
      <c r="K33">
        <f>STDEV(K10:K31)</f>
        <v>7.2007465204922365</v>
      </c>
      <c r="L33">
        <f>STDEV(L10:L31)</f>
        <v>6.8535742405061759</v>
      </c>
    </row>
    <row r="34" spans="1:17" x14ac:dyDescent="0.3">
      <c r="A34" s="2" t="s">
        <v>18</v>
      </c>
      <c r="B34">
        <f>COUNT(B10:B31)</f>
        <v>22</v>
      </c>
      <c r="C34">
        <f>COUNT(C10:C31)</f>
        <v>22</v>
      </c>
      <c r="D34">
        <f>COUNT(D10:D31)</f>
        <v>22</v>
      </c>
      <c r="F34">
        <f>COUNT(F10:F31)</f>
        <v>22</v>
      </c>
      <c r="G34">
        <f>COUNT(G10:G31)</f>
        <v>22</v>
      </c>
      <c r="H34">
        <f>COUNT(H10:H31)</f>
        <v>22</v>
      </c>
      <c r="J34">
        <f>COUNT(J10:J31)</f>
        <v>22</v>
      </c>
      <c r="K34">
        <f>COUNT(K10:K31)</f>
        <v>22</v>
      </c>
      <c r="L34">
        <f>COUNT(L10:L31)</f>
        <v>22</v>
      </c>
    </row>
    <row r="35" spans="1:17" ht="18" x14ac:dyDescent="0.35">
      <c r="C35" s="4"/>
      <c r="F35" s="4"/>
    </row>
    <row r="36" spans="1:17" ht="15.6" x14ac:dyDescent="0.35">
      <c r="G36" s="2" t="s">
        <v>19</v>
      </c>
      <c r="H36" s="5">
        <f>H33/(SQRT(H34))</f>
        <v>0.84891313804099344</v>
      </c>
      <c r="K36" s="2" t="s">
        <v>20</v>
      </c>
      <c r="L36" s="5">
        <f>L33/(SQRT(L34))</f>
        <v>1.4611869376722753</v>
      </c>
    </row>
    <row r="37" spans="1:17" x14ac:dyDescent="0.3">
      <c r="B37" s="2" t="s">
        <v>4</v>
      </c>
      <c r="G37" s="2" t="s">
        <v>21</v>
      </c>
      <c r="H37" s="5">
        <f>H34-1</f>
        <v>21</v>
      </c>
      <c r="K37" s="2" t="s">
        <v>21</v>
      </c>
      <c r="L37" s="5">
        <f>L34-1</f>
        <v>21</v>
      </c>
    </row>
    <row r="38" spans="1:17" x14ac:dyDescent="0.3">
      <c r="G38" s="2"/>
      <c r="K38" s="2"/>
    </row>
    <row r="39" spans="1:17" x14ac:dyDescent="0.3">
      <c r="F39" s="2" t="s">
        <v>22</v>
      </c>
      <c r="H39" s="5">
        <f>H32/H36</f>
        <v>-0.66523563768900251</v>
      </c>
      <c r="K39" s="2" t="s">
        <v>22</v>
      </c>
      <c r="L39" s="5">
        <f>L32/L36</f>
        <v>6.0545423407024783</v>
      </c>
    </row>
    <row r="40" spans="1:17" ht="15.6" x14ac:dyDescent="0.35">
      <c r="F40" s="2" t="s">
        <v>32</v>
      </c>
      <c r="H40" s="10">
        <v>1.7210000000000001</v>
      </c>
      <c r="J40" s="2" t="s">
        <v>32</v>
      </c>
      <c r="L40" s="10">
        <v>1.7210000000000001</v>
      </c>
    </row>
    <row r="41" spans="1:17" ht="15.6" x14ac:dyDescent="0.35">
      <c r="F41" s="2" t="s">
        <v>23</v>
      </c>
      <c r="H41" t="s">
        <v>24</v>
      </c>
      <c r="L41" t="s">
        <v>25</v>
      </c>
      <c r="M41" s="7" t="s">
        <v>26</v>
      </c>
      <c r="N41" s="7"/>
      <c r="O41" s="7"/>
      <c r="P41" s="7"/>
      <c r="Q41" s="8"/>
    </row>
    <row r="47" spans="1:17" x14ac:dyDescent="0.3">
      <c r="B47" s="2" t="s">
        <v>6</v>
      </c>
      <c r="C47" s="2" t="s">
        <v>8</v>
      </c>
      <c r="D47" s="2"/>
    </row>
    <row r="48" spans="1:17" x14ac:dyDescent="0.3">
      <c r="B48" t="s">
        <v>1</v>
      </c>
      <c r="C48" t="s">
        <v>2</v>
      </c>
      <c r="D48" t="s">
        <v>3</v>
      </c>
    </row>
    <row r="49" spans="2:4" x14ac:dyDescent="0.3">
      <c r="B49" s="6">
        <f>B32</f>
        <v>26.776227272727269</v>
      </c>
      <c r="C49" s="6">
        <f>C32</f>
        <v>26.211500000000001</v>
      </c>
      <c r="D49" s="6">
        <f>D32</f>
        <v>35.058318181818194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Columbia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Columbia University</dc:creator>
  <cp:lastModifiedBy>Paul C. Amrhein</cp:lastModifiedBy>
  <dcterms:created xsi:type="dcterms:W3CDTF">2014-06-05T00:02:12Z</dcterms:created>
  <dcterms:modified xsi:type="dcterms:W3CDTF">2020-01-06T16:44:32Z</dcterms:modified>
</cp:coreProperties>
</file>