
<file path=[Content_Types].xml><?xml version="1.0" encoding="utf-8"?>
<Types xmlns="http://schemas.openxmlformats.org/package/2006/content-types">
  <Default Extension="xml" ContentType="application/xml"/>
  <Default Extension="bin" ContentType="application/vnd.openxmlformats-officedocument.spreadsheetml.printerSettings"/>
  <Default Extension="vml" ContentType="application/vnd.openxmlformats-officedocument.vmlDrawing"/>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211"/>
  <workbookPr/>
  <mc:AlternateContent xmlns:mc="http://schemas.openxmlformats.org/markup-compatibility/2006">
    <mc:Choice Requires="x15">
      <x15ac:absPath xmlns:x15ac="http://schemas.microsoft.com/office/spreadsheetml/2010/11/ac" url="/Users/nelsd/Documents/EGCC/"/>
    </mc:Choice>
  </mc:AlternateContent>
  <bookViews>
    <workbookView xWindow="0" yWindow="460" windowWidth="16780" windowHeight="15460" tabRatio="878" activeTab="3"/>
  </bookViews>
  <sheets>
    <sheet name="Required" sheetId="23" r:id="rId1"/>
    <sheet name="Adjusting Entries" sheetId="11" r:id="rId2"/>
    <sheet name="Gen. Jnl." sheetId="16" r:id="rId3"/>
    <sheet name="Trial Bal." sheetId="34" r:id="rId4"/>
    <sheet name="Fcl. Stmts." sheetId="35" r:id="rId5"/>
    <sheet name="Copyright" sheetId="36" r:id="rId6"/>
  </sheets>
  <externalReferences>
    <externalReference r:id="rId7"/>
  </externalReferences>
  <definedNames>
    <definedName name="_xlnm.Print_Area" localSheetId="4">'Fcl. Stmts.'!$A$1:$K$83</definedName>
    <definedName name="_xlnm.Print_Area" localSheetId="0">Required!$A$1:$I$16</definedName>
    <definedName name="_xlnm.Print_Area" localSheetId="3">'Trial Bal.'!$A$1:$P$48</definedName>
  </definedNames>
  <calcPr calcId="150001" calcMode="manual" concurrentCalc="0"/>
  <extLst>
    <ext xmlns:x14="http://schemas.microsoft.com/office/spreadsheetml/2009/9/main" uri="{79F54976-1DA5-4618-B147-4CDE4B953A38}">
      <x14:workbookPr defaultImageDpi="32767"/>
    </ext>
    <ext xmlns:mx="http://schemas.microsoft.com/office/mac/excel/2008/main" uri="{7523E5D3-25F3-A5E0-1632-64F254C22452}">
      <mx:ArchID Flags="2"/>
    </ext>
    <ext uri="{140A7094-0E35-4892-8432-C4D2E57EDEB5}">
      <x15:workbookPr chartTrackingRefBase="1"/>
    </ext>
  </extLst>
</workbook>
</file>

<file path=xl/calcChain.xml><?xml version="1.0" encoding="utf-8"?>
<calcChain xmlns="http://schemas.openxmlformats.org/spreadsheetml/2006/main">
  <c r="G39" i="35" l="1"/>
  <c r="I39" i="35"/>
  <c r="I5" i="35"/>
  <c r="I18" i="35"/>
  <c r="O10" i="34"/>
  <c r="O11" i="34"/>
  <c r="O12" i="34"/>
  <c r="H42" i="34"/>
  <c r="O13" i="34"/>
  <c r="O15" i="34"/>
  <c r="O16" i="34"/>
  <c r="O17" i="34"/>
  <c r="O18" i="34"/>
  <c r="O20" i="34"/>
  <c r="O22" i="34"/>
  <c r="O24" i="34"/>
  <c r="O25" i="34"/>
  <c r="O26" i="34"/>
  <c r="O27" i="34"/>
  <c r="O28" i="34"/>
  <c r="O29" i="34"/>
  <c r="O30" i="34"/>
  <c r="O31" i="34"/>
  <c r="O32" i="34"/>
  <c r="O48" i="34"/>
  <c r="M24" i="34"/>
  <c r="M25" i="34"/>
  <c r="M27" i="34"/>
  <c r="M30" i="34"/>
  <c r="M33" i="34"/>
  <c r="M34" i="34"/>
  <c r="M35" i="34"/>
  <c r="M36" i="34"/>
  <c r="M37" i="34"/>
  <c r="M38" i="34"/>
  <c r="M39" i="34"/>
  <c r="M40" i="34"/>
  <c r="M41" i="34"/>
  <c r="M42" i="34"/>
  <c r="M43" i="34"/>
  <c r="M44" i="34"/>
  <c r="M45" i="34"/>
  <c r="M46" i="34"/>
  <c r="M47" i="34"/>
  <c r="K47" i="34"/>
  <c r="C59" i="16"/>
  <c r="D81" i="16"/>
</calcChain>
</file>

<file path=xl/comments1.xml><?xml version="1.0" encoding="utf-8"?>
<comments xmlns="http://schemas.openxmlformats.org/spreadsheetml/2006/main">
  <authors>
    <author xml:space="preserve"> David Annand</author>
  </authors>
  <commentList>
    <comment ref="A3" authorId="0">
      <text>
        <r>
          <rPr>
            <sz val="9"/>
            <color indexed="81"/>
            <rFont val="Tahoma"/>
            <family val="2"/>
          </rPr>
          <t>Do not erase. This is the R/E balancing calculation in cell E37</t>
        </r>
      </text>
    </comment>
  </commentList>
</comments>
</file>

<file path=xl/sharedStrings.xml><?xml version="1.0" encoding="utf-8"?>
<sst xmlns="http://schemas.openxmlformats.org/spreadsheetml/2006/main" count="320" uniqueCount="220">
  <si>
    <t>Cash</t>
  </si>
  <si>
    <t>Assets</t>
  </si>
  <si>
    <t>Liabilities</t>
  </si>
  <si>
    <t>Total equity</t>
  </si>
  <si>
    <t>Income Statement</t>
  </si>
  <si>
    <t>Statement of Changes in Equity</t>
  </si>
  <si>
    <t>a.</t>
  </si>
  <si>
    <t>b.</t>
  </si>
  <si>
    <t>c.</t>
  </si>
  <si>
    <t>d.</t>
  </si>
  <si>
    <t>e.</t>
  </si>
  <si>
    <t>f.</t>
  </si>
  <si>
    <t>g.</t>
  </si>
  <si>
    <t>h.</t>
  </si>
  <si>
    <t>i.</t>
  </si>
  <si>
    <t>Accounts receivable</t>
  </si>
  <si>
    <t>Debit</t>
  </si>
  <si>
    <t>Credit</t>
  </si>
  <si>
    <t>GENERAL JOURNAL</t>
  </si>
  <si>
    <t>Dec.</t>
  </si>
  <si>
    <t>Required:</t>
  </si>
  <si>
    <t>Account</t>
  </si>
  <si>
    <t>Unadjusted TB</t>
  </si>
  <si>
    <t>Adjustments</t>
  </si>
  <si>
    <t>Adjusted TB</t>
  </si>
  <si>
    <t>Parts inventory</t>
  </si>
  <si>
    <t>Salaries payable</t>
  </si>
  <si>
    <t>Cost of goods sold</t>
  </si>
  <si>
    <t>Professional fees</t>
  </si>
  <si>
    <t>Salaries expense</t>
  </si>
  <si>
    <t>Estimated current liabilities</t>
  </si>
  <si>
    <t>Estimated warranty liability</t>
  </si>
  <si>
    <t>Unearned rent revenue</t>
  </si>
  <si>
    <t>Warranty expense</t>
  </si>
  <si>
    <t>Mortgage payable</t>
  </si>
  <si>
    <t>Land</t>
  </si>
  <si>
    <t>Building</t>
  </si>
  <si>
    <t>Employee income taxes</t>
  </si>
  <si>
    <t>Company health insurance</t>
  </si>
  <si>
    <t>Company</t>
  </si>
  <si>
    <t>Employee</t>
  </si>
  <si>
    <t>Bad debts expense</t>
  </si>
  <si>
    <t>Portion</t>
  </si>
  <si>
    <t>Lawsuit damages expense</t>
  </si>
  <si>
    <t>Warranty expense for the year as a percentage of sales should be:</t>
  </si>
  <si>
    <t>Deductions from unpaid salaries are as follows:</t>
  </si>
  <si>
    <t>The corporate income tax rate as a percentage of income before income taxes is:</t>
  </si>
  <si>
    <t>The interest rate on the mortgage is:</t>
  </si>
  <si>
    <t>Lawyers for the company consider the likelihood of success to be:</t>
  </si>
  <si>
    <t>Interest payable</t>
  </si>
  <si>
    <t>Trade accounts payable</t>
  </si>
  <si>
    <t>Cash in bank</t>
  </si>
  <si>
    <t>Delivery expense</t>
  </si>
  <si>
    <t>Office supplies expense</t>
  </si>
  <si>
    <t>Adjusting entries</t>
  </si>
  <si>
    <t>Rent revenue</t>
  </si>
  <si>
    <t>The amount of the note payable is:</t>
  </si>
  <si>
    <t>The annual interest rate on the note payable is:</t>
  </si>
  <si>
    <t>Note payable</t>
  </si>
  <si>
    <t>Interest on long-term debt</t>
  </si>
  <si>
    <r>
      <t>Less:</t>
    </r>
    <r>
      <rPr>
        <sz val="11"/>
        <color theme="1"/>
        <rFont val="Calibri"/>
        <family val="2"/>
        <scheme val="minor"/>
      </rPr>
      <t xml:space="preserve"> Cost of goods sold</t>
    </r>
  </si>
  <si>
    <t xml:space="preserve">  Gross profit</t>
  </si>
  <si>
    <t>Operating expenses</t>
  </si>
  <si>
    <t xml:space="preserve">  Selling</t>
  </si>
  <si>
    <t>Salaries and benefits</t>
  </si>
  <si>
    <t>Delivery</t>
  </si>
  <si>
    <t>Office supplies</t>
  </si>
  <si>
    <t>Warranty</t>
  </si>
  <si>
    <t>General and administrative</t>
  </si>
  <si>
    <t>Bad debts</t>
  </si>
  <si>
    <t>Lawsuit damages</t>
  </si>
  <si>
    <t>Total operating expenses</t>
  </si>
  <si>
    <t>Total selling</t>
  </si>
  <si>
    <t>Interest expense</t>
  </si>
  <si>
    <t>Current</t>
  </si>
  <si>
    <t>Inventories</t>
  </si>
  <si>
    <t>Salaries and benefits payable</t>
  </si>
  <si>
    <t>Unearned rent</t>
  </si>
  <si>
    <t>Non-current</t>
  </si>
  <si>
    <t>Total liabilities</t>
  </si>
  <si>
    <t>Accounts receivable, net</t>
  </si>
  <si>
    <t>Total general and adminstrative</t>
  </si>
  <si>
    <t>Current portion of mortgage payable</t>
  </si>
  <si>
    <r>
      <t>Less:</t>
    </r>
    <r>
      <rPr>
        <sz val="11"/>
        <color theme="1"/>
        <rFont val="Calibri"/>
        <family val="2"/>
        <scheme val="minor"/>
      </rPr>
      <t xml:space="preserve"> Current portion</t>
    </r>
  </si>
  <si>
    <t>Building, net</t>
  </si>
  <si>
    <t>Estimated warranty liabilities</t>
  </si>
  <si>
    <t>Total liabilities and S/H equity</t>
  </si>
  <si>
    <t>Sales, net</t>
  </si>
  <si>
    <t>Employee inc. taxes pay.</t>
  </si>
  <si>
    <t>Co. health insurance payable</t>
  </si>
  <si>
    <t>Dep'n. expense - building</t>
  </si>
  <si>
    <t>Interest and bank charges</t>
  </si>
  <si>
    <t>Accumulated dep'n - bldg.</t>
  </si>
  <si>
    <t>Corporate income taxes payable</t>
  </si>
  <si>
    <t>Adjusting Entries</t>
  </si>
  <si>
    <t xml:space="preserve"> (January = 1; December = 12)</t>
  </si>
  <si>
    <t>The note payable was created at the end of this month:</t>
  </si>
  <si>
    <t>Annual payments (blended principal and interest) are made on Dec. 31 and total:</t>
  </si>
  <si>
    <t>Library and Archives Canada Cataloguing in Publication</t>
  </si>
  <si>
    <t>Annand, David, 1954–</t>
  </si>
  <si>
    <t>Please forward suggested changes to davida@athabascau.ca.</t>
  </si>
  <si>
    <t xml:space="preserve">ISBN: 978-0-9953266-6-8 </t>
  </si>
  <si>
    <t>To obtain permission for uses beyond those outlined in the Creative Commons license, such as personalized assignments for students, please contact David Annand at davida@athabascau.ca.</t>
  </si>
  <si>
    <t>Unpaid gross salaries at year-end amount to:</t>
  </si>
  <si>
    <t>Adj. #</t>
  </si>
  <si>
    <t>The following additional information is available at the corporation's year-end. GST of 5% only applies when indicated.</t>
  </si>
  <si>
    <t>Box 308, Rochester AB  T0G 1Z0</t>
  </si>
  <si>
    <t>July 31, 2018</t>
  </si>
  <si>
    <t>A trade account payable was converted to a note payable during the year. No entry has been made to record this. The note payable is due at the end of 2020.</t>
  </si>
  <si>
    <t>For the Year Ended December 31, 2019</t>
  </si>
  <si>
    <t>A lawsuit was commenced against the company in 2019. Damages claimed are:</t>
  </si>
  <si>
    <t>The 2019 payment has been recorded as Interest on Long-term Debt expense.</t>
  </si>
  <si>
    <t>At December 31, 2019</t>
  </si>
  <si>
    <t>Copyright © 2018  David Annand</t>
  </si>
  <si>
    <t>Rent revenue consists of 13 equal monthly payments, including  one paid in advance for January 2020.</t>
  </si>
  <si>
    <t>Morgan Manufacturing Corp.</t>
  </si>
  <si>
    <t>Retained earnings</t>
  </si>
  <si>
    <t>Latest version available at https://open.bccampus.ca/find-open-textbooks/</t>
  </si>
  <si>
    <t>Income taxes</t>
  </si>
  <si>
    <t>Corp. income tax exp.</t>
  </si>
  <si>
    <t>Income from operations</t>
  </si>
  <si>
    <t>Other income</t>
  </si>
  <si>
    <t>Income before interest and income taxes</t>
  </si>
  <si>
    <t>Income before income taxes</t>
  </si>
  <si>
    <t>Net income</t>
  </si>
  <si>
    <t>Balance at Jan. 1</t>
  </si>
  <si>
    <t>Balance at Dec. 31</t>
  </si>
  <si>
    <t>Corp. income tax receivable</t>
  </si>
  <si>
    <t>Corp. income tax payable</t>
  </si>
  <si>
    <t>Depreciation</t>
  </si>
  <si>
    <t>Trial Balance At December 31, 2019</t>
  </si>
  <si>
    <t xml:space="preserve">The unadjusted trial balance of Morgan Manufacturing Corp. at December 31, 2019 is shown on the "Trial Bal" page (see tab below). Refer also to the additional year-end information for the company shown on the "Adjusting Entries" page (see tab below). </t>
  </si>
  <si>
    <t>Before you begin, print out all the pages in this workbook.</t>
  </si>
  <si>
    <t>Prepare year-end adjusting entries. General ledger account numbers are not necessary. Show your calculations below each adjusting entry.</t>
  </si>
  <si>
    <t>Post the adjusting entries to the trial balance and prepare an adjusted trial balance.</t>
  </si>
  <si>
    <t>Using the amounts from the adjusted trial balance, complete the financial statements for the year ended December 31, 2019.</t>
  </si>
  <si>
    <t>Corporate income tax installments during the year have been recorded as Income Tax expense in the records. Assume any 2019 loss before income taxes will result in the refund of income taxes at the current year's income tax rate.</t>
  </si>
  <si>
    <t>FICA Medicare taxes</t>
  </si>
  <si>
    <t>The estimated year-end audit fees are:</t>
  </si>
  <si>
    <t>FICA Social Security taxes*</t>
  </si>
  <si>
    <t>* these are not the actual required percentages</t>
  </si>
  <si>
    <t>FICA Soc. Sec. pay.</t>
  </si>
  <si>
    <t>FICA Medicare payable</t>
  </si>
  <si>
    <t>Sales tax payable</t>
  </si>
  <si>
    <t>Common stock, $1 per sh.</t>
  </si>
  <si>
    <t xml:space="preserve">Co.  health ins. expense </t>
  </si>
  <si>
    <t>FICA Soc. Sec. exp.</t>
  </si>
  <si>
    <t>FICA Medicare exp.</t>
  </si>
  <si>
    <t>Common stock</t>
  </si>
  <si>
    <t>Balance Sheet</t>
  </si>
  <si>
    <t>Stockholders' Equity</t>
  </si>
  <si>
    <t>A sale on account has not been recorded in the amount of:</t>
  </si>
  <si>
    <t>Applicable sales tax is:</t>
  </si>
  <si>
    <t>Corporate income taxes receivable</t>
  </si>
  <si>
    <t>Published by David Annand</t>
  </si>
  <si>
    <t>This case is licensed under a Creative Commons License, Attribution–Non-commercial–Share Alike 4.0 USA see www.creativecommons.org. This material may be reproduced for non-commercial purposes and changes may be used by others provided that credit is given to the author.</t>
  </si>
  <si>
    <t>First Edition</t>
  </si>
  <si>
    <t>Possible</t>
  </si>
  <si>
    <t>Accounts Receivable</t>
  </si>
  <si>
    <t xml:space="preserve">    Sales</t>
  </si>
  <si>
    <t>To record sale at year-end, plus applicable sales tax.</t>
  </si>
  <si>
    <t>Warranty Expense</t>
  </si>
  <si>
    <t xml:space="preserve">  </t>
  </si>
  <si>
    <t xml:space="preserve">    Estimated Warranty Liability </t>
  </si>
  <si>
    <t>To adjust estimated warranty liability at year-end as follows:</t>
  </si>
  <si>
    <t>Warranty expense should be</t>
  </si>
  <si>
    <t>Warranty expense is</t>
  </si>
  <si>
    <t xml:space="preserve">  Adjustment needed</t>
  </si>
  <si>
    <t>c.(i)</t>
  </si>
  <si>
    <t>Salaries Expense</t>
  </si>
  <si>
    <t xml:space="preserve">    Employee Income Taxes Payable</t>
  </si>
  <si>
    <t xml:space="preserve">    FICA Medicare Taxes Payable</t>
  </si>
  <si>
    <t xml:space="preserve">    Company Health Insurance Payable</t>
  </si>
  <si>
    <t xml:space="preserve">    Salaries Payable</t>
  </si>
  <si>
    <t>To record salaries payable at year-end.</t>
  </si>
  <si>
    <t>c.(ii)</t>
  </si>
  <si>
    <t>Company Health Insurance Expense</t>
  </si>
  <si>
    <t>To record benefits payable at year-end.</t>
  </si>
  <si>
    <t>Professional Fees</t>
  </si>
  <si>
    <t xml:space="preserve">    Estimated Current Liabilities</t>
  </si>
  <si>
    <t>To record estimated audit fees at year-end.</t>
  </si>
  <si>
    <t>Rent Revenue</t>
  </si>
  <si>
    <t xml:space="preserve">    Unearned Rent Revenue</t>
  </si>
  <si>
    <t>Trade Accounts Payable</t>
  </si>
  <si>
    <t xml:space="preserve">    Notes Payable</t>
  </si>
  <si>
    <t>Interest and Bank Charges Expense</t>
  </si>
  <si>
    <t xml:space="preserve">    Interest Payable</t>
  </si>
  <si>
    <t>To record notes payable and accrued interest at year-end as follows:</t>
  </si>
  <si>
    <t>Amount of note payable (a)</t>
  </si>
  <si>
    <t>Interest rate (b)</t>
  </si>
  <si>
    <t>Number of months to year end (c)</t>
  </si>
  <si>
    <t>Divided by  months in year (d)</t>
  </si>
  <si>
    <t>Interest expense (a x b x c/d)</t>
  </si>
  <si>
    <t>Lawsuit Damages Expense</t>
  </si>
  <si>
    <t>Mortgage Payable (see bolded amount below)</t>
  </si>
  <si>
    <t xml:space="preserve">    Interest on Long-term Debt Expense</t>
  </si>
  <si>
    <t>To adjust mortgage payable at year-end as follows:</t>
  </si>
  <si>
    <t>Ending bal.</t>
  </si>
  <si>
    <t>Year</t>
  </si>
  <si>
    <t>Beginning bal.</t>
  </si>
  <si>
    <t>The current portion of the mortgage at Dec. 31, 2019 is shown in the outlined box above.</t>
  </si>
  <si>
    <t>Corporate Income Tax Expense</t>
  </si>
  <si>
    <t xml:space="preserve">    Corporate Income Taxes Payable</t>
  </si>
  <si>
    <t>To adjust corporate income taxes at year-end as follows:</t>
  </si>
  <si>
    <t>Income (loss) before income taxes per income statement (a)</t>
  </si>
  <si>
    <t>Corporate tax rate (b)</t>
  </si>
  <si>
    <t>Corporate income tax expense (recovery) should be (a x b)</t>
  </si>
  <si>
    <t>Corporate income tax balance is currently</t>
  </si>
  <si>
    <t xml:space="preserve">  Additional income tax expense (reduction)</t>
  </si>
  <si>
    <t xml:space="preserve">    Sales Tax Payable</t>
  </si>
  <si>
    <t>FICA Social Security Taxes Expense</t>
  </si>
  <si>
    <t>Government Pension Plan Expense</t>
  </si>
  <si>
    <t xml:space="preserve">    FICA Social Security Taxes Payable</t>
  </si>
  <si>
    <t>To adjust rent revenue at year-end</t>
  </si>
  <si>
    <t>Dec</t>
  </si>
  <si>
    <t>Reduction of</t>
  </si>
  <si>
    <t>principal</t>
  </si>
  <si>
    <t>Interest</t>
  </si>
  <si>
    <t>Additional income tax expense (reduction)</t>
  </si>
  <si>
    <t>J.</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</si>
</sst>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quot;#,##0_);\(&quot;$&quot;#,##0\)"/>
    <numFmt numFmtId="165" formatCode="#,##0.0_);\(#,##0.0\)"/>
  </numFmts>
  <fonts count="15" x14ac:knownFonts="1">
    <font>
      <sz val="11"/>
      <color theme="1"/>
      <name val="Calibri"/>
      <family val="2"/>
      <scheme val="minor"/>
    </font>
    <font>
      <sz val="12"/>
      <color theme="1"/>
      <name val="Calibri"/>
      <family val="2"/>
      <scheme val="minor"/>
    </font>
    <font>
      <sz val="12"/>
      <color theme="1"/>
      <name val="Calibri"/>
      <family val="2"/>
      <scheme val="minor"/>
    </font>
    <font>
      <b/>
      <sz val="12"/>
      <color theme="1"/>
      <name val="Calibri"/>
      <family val="2"/>
      <scheme val="minor"/>
    </font>
    <font>
      <sz val="11"/>
      <name val="Calibri"/>
      <family val="2"/>
      <scheme val="minor"/>
    </font>
    <font>
      <i/>
      <sz val="11"/>
      <color theme="1"/>
      <name val="Calibri"/>
      <family val="2"/>
      <scheme val="minor"/>
    </font>
    <font>
      <i/>
      <sz val="12"/>
      <color theme="1"/>
      <name val="Calibri"/>
      <family val="2"/>
      <scheme val="minor"/>
    </font>
    <font>
      <i/>
      <sz val="12"/>
      <color theme="1"/>
      <name val="Calibri"/>
      <family val="2"/>
    </font>
    <font>
      <sz val="9"/>
      <color indexed="81"/>
      <name val="Tahoma"/>
      <family val="2"/>
    </font>
    <font>
      <sz val="12"/>
      <color theme="0"/>
      <name val="Calibri"/>
      <family val="2"/>
      <scheme val="minor"/>
    </font>
    <font>
      <sz val="12"/>
      <color theme="1"/>
      <name val="Calibri"/>
      <family val="2"/>
    </font>
    <font>
      <sz val="18"/>
      <color theme="1"/>
      <name val="Calibri"/>
      <family val="2"/>
      <scheme val="minor"/>
    </font>
    <font>
      <b/>
      <sz val="11"/>
      <color theme="1"/>
      <name val="Calibri"/>
      <family val="2"/>
      <scheme val="minor"/>
    </font>
    <font>
      <u/>
      <sz val="12"/>
      <color theme="1"/>
      <name val="Calibri"/>
      <family val="2"/>
      <scheme val="minor"/>
    </font>
    <font>
      <u val="double"/>
      <sz val="12"/>
      <color theme="1"/>
      <name val="Calibri"/>
      <family val="2"/>
      <scheme val="minor"/>
    </font>
  </fonts>
  <fills count="2">
    <fill>
      <patternFill patternType="none"/>
    </fill>
    <fill>
      <patternFill patternType="gray125"/>
    </fill>
  </fills>
  <borders count="32">
    <border>
      <left/>
      <right/>
      <top/>
      <bottom/>
      <diagonal/>
    </border>
    <border>
      <left/>
      <right/>
      <top/>
      <bottom style="thin">
        <color auto="1"/>
      </bottom>
      <diagonal/>
    </border>
    <border>
      <left/>
      <right/>
      <top style="thin">
        <color auto="1"/>
      </top>
      <bottom/>
      <diagonal/>
    </border>
    <border>
      <left/>
      <right/>
      <top style="thin">
        <color auto="1"/>
      </top>
      <bottom style="double">
        <color auto="1"/>
      </bottom>
      <diagonal/>
    </border>
    <border>
      <left/>
      <right/>
      <top/>
      <bottom style="double">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top style="double">
        <color auto="1"/>
      </top>
      <bottom style="double">
        <color auto="1"/>
      </bottom>
      <diagonal/>
    </border>
    <border>
      <left/>
      <right/>
      <top style="thin">
        <color auto="1"/>
      </top>
      <bottom style="thin">
        <color auto="1"/>
      </bottom>
      <diagonal/>
    </border>
    <border>
      <left/>
      <right/>
      <top style="thin">
        <color theme="0" tint="-0.499984740745262"/>
      </top>
      <bottom/>
      <diagonal/>
    </border>
    <border>
      <left style="thin">
        <color auto="1"/>
      </left>
      <right style="thin">
        <color auto="1"/>
      </right>
      <top style="thin">
        <color theme="0" tint="-0.499984740745262"/>
      </top>
      <bottom/>
      <diagonal/>
    </border>
    <border>
      <left style="thin">
        <color auto="1"/>
      </left>
      <right style="thin">
        <color auto="1"/>
      </right>
      <top style="thin">
        <color theme="0" tint="-0.499984740745262"/>
      </top>
      <bottom style="thin">
        <color theme="0" tint="-0.499984740745262"/>
      </bottom>
      <diagonal/>
    </border>
    <border>
      <left/>
      <right style="thin">
        <color auto="1"/>
      </right>
      <top style="thin">
        <color theme="0" tint="-0.499984740745262"/>
      </top>
      <bottom style="thin">
        <color theme="0" tint="-0.499984740745262"/>
      </bottom>
      <diagonal/>
    </border>
    <border>
      <left style="thin">
        <color auto="1"/>
      </left>
      <right/>
      <top style="thin">
        <color theme="0" tint="-0.499984740745262"/>
      </top>
      <bottom style="thin">
        <color theme="0" tint="-0.499984740745262"/>
      </bottom>
      <diagonal/>
    </border>
    <border>
      <left style="thin">
        <color auto="1"/>
      </left>
      <right style="thin">
        <color auto="1"/>
      </right>
      <top style="thin">
        <color auto="1"/>
      </top>
      <bottom style="thin">
        <color theme="0" tint="-0.499984740745262"/>
      </bottom>
      <diagonal/>
    </border>
    <border>
      <left style="thin">
        <color auto="1"/>
      </left>
      <right/>
      <top style="thin">
        <color theme="0" tint="-0.499984740745262"/>
      </top>
      <bottom style="thin">
        <color auto="1"/>
      </bottom>
      <diagonal/>
    </border>
    <border>
      <left/>
      <right/>
      <top style="thin">
        <color theme="0" tint="-0.499984740745262"/>
      </top>
      <bottom style="thin">
        <color auto="1"/>
      </bottom>
      <diagonal/>
    </border>
    <border>
      <left/>
      <right style="thin">
        <color auto="1"/>
      </right>
      <top style="thin">
        <color theme="0" tint="-0.499984740745262"/>
      </top>
      <bottom style="thin">
        <color auto="1"/>
      </bottom>
      <diagonal/>
    </border>
    <border>
      <left style="thin">
        <color auto="1"/>
      </left>
      <right style="thin">
        <color auto="1"/>
      </right>
      <top style="thin">
        <color theme="0" tint="-0.499984740745262"/>
      </top>
      <bottom style="thin">
        <color auto="1"/>
      </bottom>
      <diagonal/>
    </border>
    <border>
      <left style="thin">
        <color auto="1"/>
      </left>
      <right/>
      <top style="thin">
        <color theme="0" tint="-0.499984740745262"/>
      </top>
      <bottom/>
      <diagonal/>
    </border>
    <border>
      <left/>
      <right style="thin">
        <color auto="1"/>
      </right>
      <top style="thin">
        <color theme="0" tint="-0.499984740745262"/>
      </top>
      <bottom/>
      <diagonal/>
    </border>
    <border>
      <left/>
      <right/>
      <top style="double">
        <color auto="1"/>
      </top>
      <bottom/>
      <diagonal/>
    </border>
    <border>
      <left style="medium">
        <color auto="1"/>
      </left>
      <right style="medium">
        <color auto="1"/>
      </right>
      <top style="medium">
        <color auto="1"/>
      </top>
      <bottom style="medium">
        <color auto="1"/>
      </bottom>
      <diagonal/>
    </border>
    <border>
      <left style="thin">
        <color auto="1"/>
      </left>
      <right/>
      <top style="thin">
        <color auto="1"/>
      </top>
      <bottom style="thin">
        <color theme="0" tint="-0.499984740745262"/>
      </bottom>
      <diagonal/>
    </border>
    <border>
      <left/>
      <right style="thin">
        <color auto="1"/>
      </right>
      <top style="thin">
        <color auto="1"/>
      </top>
      <bottom style="thin">
        <color theme="0" tint="-0.499984740745262"/>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76">
    <xf numFmtId="0" fontId="0" fillId="0" borderId="0" xfId="0"/>
    <xf numFmtId="37" fontId="0" fillId="0" borderId="0" xfId="0" applyNumberFormat="1"/>
    <xf numFmtId="37" fontId="0" fillId="0" borderId="1" xfId="0" applyNumberFormat="1" applyBorder="1"/>
    <xf numFmtId="37" fontId="4" fillId="0" borderId="0" xfId="0" applyNumberFormat="1" applyFont="1" applyBorder="1"/>
    <xf numFmtId="0" fontId="7" fillId="0" borderId="0" xfId="0" applyFont="1" applyAlignment="1">
      <alignment horizontal="left" vertical="center"/>
    </xf>
    <xf numFmtId="0" fontId="2" fillId="0" borderId="0" xfId="0" applyFont="1" applyAlignment="1">
      <alignment wrapText="1"/>
    </xf>
    <xf numFmtId="0" fontId="2" fillId="0" borderId="0" xfId="0" applyFont="1" applyAlignment="1">
      <alignment horizontal="center"/>
    </xf>
    <xf numFmtId="0" fontId="2" fillId="0" borderId="0" xfId="0" applyFont="1" applyAlignment="1">
      <alignment vertical="center" wrapText="1"/>
    </xf>
    <xf numFmtId="0" fontId="2" fillId="0" borderId="0" xfId="0" applyFont="1" applyBorder="1"/>
    <xf numFmtId="0" fontId="2" fillId="0" borderId="0" xfId="0" applyFont="1"/>
    <xf numFmtId="37" fontId="2" fillId="0" borderId="0" xfId="0" applyNumberFormat="1" applyFont="1" applyBorder="1" applyAlignment="1">
      <alignment horizontal="right"/>
    </xf>
    <xf numFmtId="0" fontId="2" fillId="0" borderId="0" xfId="0" applyFont="1" applyAlignment="1">
      <alignment vertical="center"/>
    </xf>
    <xf numFmtId="9" fontId="2" fillId="0" borderId="0" xfId="0" applyNumberFormat="1" applyFont="1" applyBorder="1" applyAlignment="1">
      <alignment horizontal="right"/>
    </xf>
    <xf numFmtId="164" fontId="2" fillId="0" borderId="0" xfId="0" applyNumberFormat="1" applyFont="1" applyBorder="1" applyAlignment="1">
      <alignment horizontal="right"/>
    </xf>
    <xf numFmtId="0" fontId="3" fillId="0" borderId="0" xfId="0" applyFont="1"/>
    <xf numFmtId="0" fontId="2" fillId="0" borderId="0" xfId="0" applyFont="1" applyAlignment="1">
      <alignment horizontal="left" vertical="center" wrapText="1"/>
    </xf>
    <xf numFmtId="0" fontId="2" fillId="0" borderId="0" xfId="0" applyFont="1" applyAlignment="1"/>
    <xf numFmtId="37" fontId="2" fillId="0" borderId="0" xfId="0" applyNumberFormat="1" applyFont="1"/>
    <xf numFmtId="0" fontId="2" fillId="0" borderId="0" xfId="0" applyFont="1" applyAlignment="1">
      <alignment horizontal="center" wrapText="1"/>
    </xf>
    <xf numFmtId="0" fontId="2" fillId="0" borderId="5" xfId="0" applyFont="1" applyBorder="1" applyAlignment="1">
      <alignment horizontal="center"/>
    </xf>
    <xf numFmtId="0" fontId="2" fillId="0" borderId="5" xfId="0" applyFont="1" applyBorder="1"/>
    <xf numFmtId="164" fontId="0" fillId="0" borderId="3" xfId="0" applyNumberFormat="1" applyBorder="1"/>
    <xf numFmtId="3" fontId="2" fillId="0" borderId="0" xfId="0" applyNumberFormat="1" applyFont="1" applyBorder="1"/>
    <xf numFmtId="0" fontId="2" fillId="0" borderId="0" xfId="0" applyFont="1" applyBorder="1" applyAlignment="1">
      <alignment horizontal="right"/>
    </xf>
    <xf numFmtId="37" fontId="2" fillId="0" borderId="0" xfId="0" applyNumberFormat="1" applyFont="1" applyAlignment="1">
      <alignment horizontal="center"/>
    </xf>
    <xf numFmtId="37" fontId="0" fillId="0" borderId="0" xfId="0" applyNumberFormat="1" applyBorder="1"/>
    <xf numFmtId="37" fontId="5" fillId="0" borderId="0" xfId="0" applyNumberFormat="1" applyFont="1"/>
    <xf numFmtId="37" fontId="0" fillId="0" borderId="13" xfId="0" applyNumberFormat="1" applyBorder="1"/>
    <xf numFmtId="37" fontId="5" fillId="0" borderId="0" xfId="0" applyNumberFormat="1" applyFont="1" applyBorder="1"/>
    <xf numFmtId="164" fontId="0" fillId="0" borderId="0" xfId="0" applyNumberFormat="1"/>
    <xf numFmtId="37" fontId="0" fillId="0" borderId="0" xfId="0" applyNumberFormat="1" applyFont="1"/>
    <xf numFmtId="37" fontId="0" fillId="0" borderId="0" xfId="0" applyNumberFormat="1" applyFont="1" applyBorder="1"/>
    <xf numFmtId="37" fontId="0" fillId="0" borderId="1" xfId="0" applyNumberFormat="1" applyFont="1" applyBorder="1"/>
    <xf numFmtId="164" fontId="0" fillId="0" borderId="0" xfId="0" applyNumberFormat="1" applyBorder="1"/>
    <xf numFmtId="165" fontId="0" fillId="0" borderId="0" xfId="0" applyNumberFormat="1"/>
    <xf numFmtId="0" fontId="5" fillId="0" borderId="0" xfId="0" applyNumberFormat="1" applyFont="1" applyBorder="1" applyAlignment="1">
      <alignment horizontal="center"/>
    </xf>
    <xf numFmtId="37" fontId="0" fillId="0" borderId="13" xfId="0" applyNumberFormat="1" applyFont="1" applyBorder="1"/>
    <xf numFmtId="0" fontId="2" fillId="0" borderId="0" xfId="0" applyFont="1" applyAlignment="1">
      <alignment horizontal="left" vertical="center" wrapText="1"/>
    </xf>
    <xf numFmtId="0" fontId="2" fillId="0" borderId="0" xfId="0" applyFont="1" applyAlignment="1">
      <alignment horizontal="left"/>
    </xf>
    <xf numFmtId="0" fontId="2" fillId="0" borderId="2" xfId="0" applyFont="1" applyBorder="1"/>
    <xf numFmtId="0" fontId="2" fillId="0" borderId="9" xfId="0" applyNumberFormat="1" applyFont="1" applyBorder="1" applyAlignment="1">
      <alignment horizontal="center" wrapText="1"/>
    </xf>
    <xf numFmtId="3" fontId="2" fillId="0" borderId="5" xfId="0" applyNumberFormat="1" applyFont="1" applyBorder="1"/>
    <xf numFmtId="3" fontId="2" fillId="0" borderId="10" xfId="0" applyNumberFormat="1" applyFont="1" applyBorder="1"/>
    <xf numFmtId="3" fontId="2" fillId="0" borderId="9" xfId="0" applyNumberFormat="1" applyFont="1" applyBorder="1" applyAlignment="1">
      <alignment horizontal="center"/>
    </xf>
    <xf numFmtId="37" fontId="2" fillId="0" borderId="14" xfId="0" applyNumberFormat="1" applyFont="1" applyBorder="1"/>
    <xf numFmtId="37" fontId="2" fillId="0" borderId="15" xfId="0" applyNumberFormat="1" applyFont="1" applyBorder="1"/>
    <xf numFmtId="0" fontId="2" fillId="0" borderId="6" xfId="0" applyNumberFormat="1" applyFont="1" applyBorder="1" applyAlignment="1">
      <alignment horizontal="right" wrapText="1"/>
    </xf>
    <xf numFmtId="0" fontId="2" fillId="0" borderId="20" xfId="0" applyFont="1" applyBorder="1" applyAlignment="1">
      <alignment horizontal="right" wrapText="1"/>
    </xf>
    <xf numFmtId="37" fontId="2" fillId="0" borderId="21" xfId="0" applyNumberFormat="1" applyFont="1" applyBorder="1"/>
    <xf numFmtId="3" fontId="2" fillId="0" borderId="16" xfId="0" applyNumberFormat="1" applyFont="1" applyBorder="1" applyAlignment="1">
      <alignment horizontal="center"/>
    </xf>
    <xf numFmtId="37" fontId="2" fillId="0" borderId="23" xfId="0" applyNumberFormat="1" applyFont="1" applyBorder="1"/>
    <xf numFmtId="0" fontId="2" fillId="0" borderId="24" xfId="0" applyFont="1" applyBorder="1" applyAlignment="1">
      <alignment horizontal="right" wrapText="1"/>
    </xf>
    <xf numFmtId="0" fontId="2" fillId="0" borderId="25" xfId="0" applyFont="1" applyBorder="1" applyAlignment="1">
      <alignment horizontal="center"/>
    </xf>
    <xf numFmtId="0" fontId="2" fillId="0" borderId="24" xfId="0" applyFont="1" applyBorder="1" applyAlignment="1">
      <alignment horizontal="center"/>
    </xf>
    <xf numFmtId="3" fontId="2" fillId="0" borderId="19" xfId="0" applyNumberFormat="1" applyFont="1" applyBorder="1" applyAlignment="1">
      <alignment horizontal="center"/>
    </xf>
    <xf numFmtId="37" fontId="2" fillId="0" borderId="0" xfId="0" applyNumberFormat="1" applyFont="1" applyBorder="1" applyAlignment="1">
      <alignment horizontal="right" wrapText="1"/>
    </xf>
    <xf numFmtId="37" fontId="2" fillId="0" borderId="0" xfId="0" applyNumberFormat="1" applyFont="1" applyAlignment="1">
      <alignment horizontal="center" wrapText="1"/>
    </xf>
    <xf numFmtId="37" fontId="2" fillId="0" borderId="0" xfId="0" applyNumberFormat="1" applyFont="1" applyAlignment="1">
      <alignment horizontal="right" wrapText="1"/>
    </xf>
    <xf numFmtId="37" fontId="2" fillId="0" borderId="0" xfId="0" applyNumberFormat="1" applyFont="1" applyAlignment="1">
      <alignment wrapText="1"/>
    </xf>
    <xf numFmtId="37" fontId="2" fillId="0" borderId="0" xfId="0" applyNumberFormat="1" applyFont="1" applyAlignment="1">
      <alignment horizontal="left" wrapText="1"/>
    </xf>
    <xf numFmtId="37" fontId="2" fillId="0" borderId="0" xfId="0" applyNumberFormat="1" applyFont="1" applyAlignment="1"/>
    <xf numFmtId="37" fontId="6" fillId="0" borderId="0" xfId="0" applyNumberFormat="1" applyFont="1" applyBorder="1" applyAlignment="1">
      <alignment horizontal="center" wrapText="1"/>
    </xf>
    <xf numFmtId="37" fontId="6" fillId="0" borderId="0" xfId="0" applyNumberFormat="1" applyFont="1" applyAlignment="1">
      <alignment horizontal="center" wrapText="1"/>
    </xf>
    <xf numFmtId="37" fontId="2" fillId="0" borderId="3" xfId="0" applyNumberFormat="1" applyFont="1" applyBorder="1" applyAlignment="1">
      <alignment horizontal="right" wrapText="1"/>
    </xf>
    <xf numFmtId="37" fontId="2" fillId="0" borderId="0" xfId="0" applyNumberFormat="1" applyFont="1" applyBorder="1" applyAlignment="1"/>
    <xf numFmtId="164" fontId="2" fillId="0" borderId="4" xfId="0" applyNumberFormat="1" applyFont="1" applyBorder="1" applyAlignment="1">
      <alignment horizontal="right"/>
    </xf>
    <xf numFmtId="9" fontId="2" fillId="0" borderId="4" xfId="0" applyNumberFormat="1" applyFont="1" applyBorder="1" applyAlignment="1">
      <alignment horizontal="right"/>
    </xf>
    <xf numFmtId="9" fontId="2" fillId="0" borderId="12" xfId="0" applyNumberFormat="1" applyFont="1" applyBorder="1" applyAlignment="1">
      <alignment horizontal="right"/>
    </xf>
    <xf numFmtId="0" fontId="0" fillId="0" borderId="0" xfId="0" applyAlignment="1">
      <alignment vertical="center"/>
    </xf>
    <xf numFmtId="0" fontId="0" fillId="0" borderId="0" xfId="0" applyAlignment="1">
      <alignment horizontal="left" vertical="center"/>
    </xf>
    <xf numFmtId="15" fontId="0" fillId="0" borderId="0" xfId="0" applyNumberFormat="1" applyAlignment="1">
      <alignment horizontal="left" vertical="center"/>
    </xf>
    <xf numFmtId="0" fontId="0" fillId="0" borderId="0" xfId="0" applyAlignment="1">
      <alignment vertical="center" wrapText="1"/>
    </xf>
    <xf numFmtId="0" fontId="0" fillId="0" borderId="0" xfId="0" applyNumberFormat="1" applyBorder="1" applyAlignment="1"/>
    <xf numFmtId="37" fontId="0" fillId="0" borderId="0" xfId="0" applyNumberFormat="1" applyBorder="1" applyAlignment="1">
      <alignment horizontal="center"/>
    </xf>
    <xf numFmtId="37" fontId="0" fillId="0" borderId="0" xfId="0" applyNumberFormat="1" applyAlignment="1"/>
    <xf numFmtId="0" fontId="0" fillId="0" borderId="0" xfId="0" quotePrefix="1" applyNumberFormat="1" applyAlignment="1">
      <alignment horizontal="left" vertical="center"/>
    </xf>
    <xf numFmtId="37" fontId="2" fillId="0" borderId="11" xfId="0" applyNumberFormat="1" applyFont="1" applyBorder="1" applyAlignment="1">
      <alignment wrapText="1"/>
    </xf>
    <xf numFmtId="37" fontId="2" fillId="0" borderId="11" xfId="0" applyNumberFormat="1" applyFont="1" applyBorder="1" applyAlignment="1">
      <alignment horizontal="right"/>
    </xf>
    <xf numFmtId="37" fontId="2" fillId="0" borderId="11" xfId="0" applyNumberFormat="1" applyFont="1" applyBorder="1" applyAlignment="1">
      <alignment horizontal="right" wrapText="1"/>
    </xf>
    <xf numFmtId="37" fontId="5" fillId="0" borderId="0" xfId="0" applyNumberFormat="1" applyFont="1" applyBorder="1" applyAlignment="1">
      <alignment horizontal="center" wrapText="1"/>
    </xf>
    <xf numFmtId="0" fontId="2" fillId="0" borderId="0" xfId="0" applyFont="1" applyAlignment="1">
      <alignment vertical="top" wrapText="1"/>
    </xf>
    <xf numFmtId="37" fontId="9" fillId="0" borderId="0" xfId="0" applyNumberFormat="1" applyFont="1" applyAlignment="1"/>
    <xf numFmtId="37" fontId="2" fillId="0" borderId="0" xfId="0" applyNumberFormat="1" applyFont="1" applyBorder="1" applyAlignment="1">
      <alignment horizontal="center" vertical="center" wrapText="1"/>
    </xf>
    <xf numFmtId="37" fontId="2" fillId="0" borderId="2" xfId="0" applyNumberFormat="1" applyFont="1" applyBorder="1" applyAlignment="1">
      <alignment vertical="center" wrapText="1"/>
    </xf>
    <xf numFmtId="0" fontId="10" fillId="0" borderId="0" xfId="0" applyFont="1" applyAlignment="1">
      <alignment horizontal="left" vertical="center"/>
    </xf>
    <xf numFmtId="0" fontId="10" fillId="0" borderId="0" xfId="0" applyFont="1" applyAlignment="1">
      <alignment horizontal="right" vertical="center"/>
    </xf>
    <xf numFmtId="37" fontId="0" fillId="0" borderId="0" xfId="0" applyNumberFormat="1" applyAlignment="1">
      <alignment vertical="center" wrapText="1"/>
    </xf>
    <xf numFmtId="37" fontId="4" fillId="0" borderId="0" xfId="0" applyNumberFormat="1" applyFont="1" applyAlignment="1">
      <alignment vertical="center" wrapText="1"/>
    </xf>
    <xf numFmtId="37" fontId="5" fillId="0" borderId="0" xfId="0" applyNumberFormat="1" applyFont="1" applyBorder="1" applyAlignment="1">
      <alignment wrapText="1"/>
    </xf>
    <xf numFmtId="37" fontId="6" fillId="0" borderId="1" xfId="0" applyNumberFormat="1" applyFont="1" applyBorder="1" applyAlignment="1">
      <alignment horizontal="center" wrapText="1"/>
    </xf>
    <xf numFmtId="37" fontId="0" fillId="0" borderId="0" xfId="0" applyNumberFormat="1" applyAlignment="1">
      <alignment horizontal="center" vertical="center" wrapText="1"/>
    </xf>
    <xf numFmtId="37" fontId="4" fillId="0" borderId="0" xfId="0" applyNumberFormat="1" applyFont="1" applyAlignment="1">
      <alignment horizontal="center" vertical="center" wrapText="1"/>
    </xf>
    <xf numFmtId="37" fontId="0" fillId="0" borderId="0" xfId="0" applyNumberFormat="1" applyAlignment="1">
      <alignment horizontal="center"/>
    </xf>
    <xf numFmtId="37" fontId="5" fillId="0" borderId="0" xfId="0" applyNumberFormat="1" applyFont="1" applyAlignment="1">
      <alignment horizontal="center" vertical="center"/>
    </xf>
    <xf numFmtId="37" fontId="5" fillId="0" borderId="0" xfId="0" applyNumberFormat="1" applyFont="1" applyAlignment="1">
      <alignment horizontal="center"/>
    </xf>
    <xf numFmtId="0" fontId="0" fillId="0" borderId="1" xfId="0" applyNumberFormat="1" applyBorder="1" applyAlignment="1">
      <alignment horizontal="center"/>
    </xf>
    <xf numFmtId="37" fontId="5" fillId="0" borderId="0" xfId="0" applyNumberFormat="1" applyFont="1" applyAlignment="1">
      <alignment horizontal="center" wrapText="1"/>
    </xf>
    <xf numFmtId="0" fontId="11" fillId="0" borderId="0" xfId="0" applyFont="1" applyBorder="1" applyAlignment="1">
      <alignment horizontal="center" vertical="center"/>
    </xf>
    <xf numFmtId="0" fontId="12" fillId="0" borderId="0" xfId="0" applyFont="1"/>
    <xf numFmtId="0" fontId="2" fillId="0" borderId="0" xfId="0" applyFont="1" applyAlignment="1">
      <alignment horizontal="left" vertical="center" wrapText="1"/>
    </xf>
    <xf numFmtId="9" fontId="2" fillId="0" borderId="0" xfId="0" applyNumberFormat="1" applyFont="1" applyBorder="1" applyAlignment="1">
      <alignment horizontal="right"/>
    </xf>
    <xf numFmtId="9" fontId="2" fillId="0" borderId="4" xfId="0" applyNumberFormat="1" applyFont="1" applyBorder="1" applyAlignment="1">
      <alignment horizontal="right"/>
    </xf>
    <xf numFmtId="0" fontId="0" fillId="0" borderId="0" xfId="0"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left" wrapText="1"/>
    </xf>
    <xf numFmtId="0" fontId="2" fillId="0" borderId="0" xfId="0" applyFont="1" applyAlignment="1">
      <alignment horizontal="left" vertical="center" wrapText="1"/>
    </xf>
    <xf numFmtId="9" fontId="2" fillId="0" borderId="0" xfId="0" applyNumberFormat="1" applyFont="1" applyBorder="1" applyAlignment="1">
      <alignment horizontal="right"/>
    </xf>
    <xf numFmtId="9" fontId="2" fillId="0" borderId="4" xfId="0" applyNumberFormat="1" applyFont="1" applyBorder="1" applyAlignment="1">
      <alignment horizontal="right"/>
    </xf>
    <xf numFmtId="0" fontId="2" fillId="0" borderId="26" xfId="0" applyFont="1" applyBorder="1" applyAlignment="1">
      <alignment horizontal="right"/>
    </xf>
    <xf numFmtId="0" fontId="2" fillId="0" borderId="4" xfId="0" applyFont="1" applyBorder="1" applyAlignment="1">
      <alignment horizontal="right"/>
    </xf>
    <xf numFmtId="164" fontId="2" fillId="0" borderId="0" xfId="0" applyNumberFormat="1" applyFont="1" applyBorder="1" applyAlignment="1">
      <alignment horizontal="right"/>
    </xf>
    <xf numFmtId="164" fontId="2" fillId="0" borderId="4" xfId="0" applyNumberFormat="1" applyFont="1" applyBorder="1" applyAlignment="1">
      <alignment horizontal="right"/>
    </xf>
    <xf numFmtId="164" fontId="2" fillId="0" borderId="26" xfId="0" applyNumberFormat="1" applyFont="1" applyBorder="1" applyAlignment="1">
      <alignment horizontal="right"/>
    </xf>
    <xf numFmtId="0" fontId="2" fillId="0" borderId="0" xfId="0" applyFont="1" applyAlignment="1">
      <alignment horizontal="center"/>
    </xf>
    <xf numFmtId="0" fontId="2" fillId="0" borderId="20" xfId="0" applyFont="1" applyBorder="1" applyAlignment="1">
      <alignment horizontal="center"/>
    </xf>
    <xf numFmtId="0" fontId="2" fillId="0" borderId="22" xfId="0" applyFont="1" applyBorder="1" applyAlignment="1">
      <alignment horizontal="center"/>
    </xf>
    <xf numFmtId="0" fontId="2" fillId="0" borderId="0" xfId="0" applyFont="1" applyBorder="1" applyAlignment="1">
      <alignment horizontal="center"/>
    </xf>
    <xf numFmtId="0" fontId="2" fillId="0" borderId="7" xfId="0" applyFont="1" applyBorder="1" applyAlignment="1">
      <alignment horizontal="center"/>
    </xf>
    <xf numFmtId="0" fontId="2" fillId="0" borderId="8" xfId="0" applyFont="1" applyBorder="1" applyAlignment="1">
      <alignment horizontal="center"/>
    </xf>
    <xf numFmtId="0" fontId="2" fillId="0" borderId="18" xfId="0" applyFont="1" applyBorder="1" applyAlignment="1">
      <alignment horizontal="center"/>
    </xf>
    <xf numFmtId="0" fontId="2" fillId="0" borderId="17" xfId="0" applyFont="1" applyBorder="1" applyAlignment="1">
      <alignment horizontal="center"/>
    </xf>
    <xf numFmtId="37" fontId="2" fillId="0" borderId="1" xfId="0" applyNumberFormat="1" applyFont="1" applyBorder="1" applyAlignment="1">
      <alignment horizontal="center"/>
    </xf>
    <xf numFmtId="37" fontId="6" fillId="0" borderId="1" xfId="0" applyNumberFormat="1" applyFont="1" applyBorder="1" applyAlignment="1">
      <alignment horizontal="center" wrapText="1"/>
    </xf>
    <xf numFmtId="37" fontId="0" fillId="0" borderId="0" xfId="0" applyNumberFormat="1" applyAlignment="1">
      <alignment horizontal="center"/>
    </xf>
    <xf numFmtId="37" fontId="0" fillId="0" borderId="0" xfId="0" applyNumberFormat="1" applyAlignment="1">
      <alignment horizontal="center" vertical="center" wrapText="1"/>
    </xf>
    <xf numFmtId="37" fontId="4" fillId="0" borderId="0" xfId="0" applyNumberFormat="1" applyFont="1" applyAlignment="1">
      <alignment horizontal="center" vertical="center" wrapText="1"/>
    </xf>
    <xf numFmtId="37" fontId="5" fillId="0" borderId="0" xfId="0" applyNumberFormat="1" applyFont="1" applyAlignment="1">
      <alignment horizontal="center" vertical="center"/>
    </xf>
    <xf numFmtId="37" fontId="5" fillId="0" borderId="0" xfId="0" applyNumberFormat="1" applyFont="1" applyAlignment="1">
      <alignment horizontal="center"/>
    </xf>
    <xf numFmtId="0" fontId="2" fillId="0" borderId="0" xfId="0" applyFont="1" applyAlignment="1">
      <alignment horizontal="left"/>
    </xf>
    <xf numFmtId="0" fontId="0" fillId="0" borderId="1" xfId="0" applyNumberFormat="1" applyBorder="1" applyAlignment="1">
      <alignment horizontal="center"/>
    </xf>
    <xf numFmtId="37" fontId="5" fillId="0" borderId="0" xfId="0" applyNumberFormat="1" applyFont="1" applyAlignment="1">
      <alignment horizontal="center" wrapText="1"/>
    </xf>
    <xf numFmtId="0" fontId="0" fillId="0" borderId="0" xfId="0" applyAlignment="1">
      <alignment horizontal="left" vertical="center" wrapText="1"/>
    </xf>
    <xf numFmtId="0" fontId="2" fillId="0" borderId="1" xfId="0" applyFont="1" applyBorder="1" applyAlignment="1">
      <alignment horizontal="center"/>
    </xf>
    <xf numFmtId="0" fontId="2" fillId="0" borderId="28" xfId="0" applyFont="1" applyBorder="1" applyAlignment="1">
      <alignment horizontal="left"/>
    </xf>
    <xf numFmtId="0" fontId="2" fillId="0" borderId="29" xfId="0" applyFont="1" applyBorder="1" applyAlignment="1">
      <alignment horizontal="left"/>
    </xf>
    <xf numFmtId="0" fontId="2" fillId="0" borderId="24" xfId="0" applyFont="1" applyBorder="1" applyAlignment="1">
      <alignment horizontal="left"/>
    </xf>
    <xf numFmtId="0" fontId="2" fillId="0" borderId="24" xfId="0" applyFont="1" applyBorder="1" applyAlignment="1">
      <alignment horizontal="center" vertical="center"/>
    </xf>
    <xf numFmtId="0" fontId="1" fillId="0" borderId="24" xfId="0" applyFont="1" applyBorder="1" applyAlignment="1">
      <alignment horizontal="center" vertical="center"/>
    </xf>
    <xf numFmtId="0" fontId="1" fillId="0" borderId="24" xfId="0" applyFont="1" applyBorder="1" applyAlignment="1">
      <alignment horizontal="left"/>
    </xf>
    <xf numFmtId="0" fontId="2" fillId="0" borderId="31" xfId="0" applyFont="1" applyBorder="1" applyAlignment="1">
      <alignment horizontal="left"/>
    </xf>
    <xf numFmtId="0" fontId="1" fillId="0" borderId="30" xfId="0" applyFont="1" applyBorder="1" applyAlignment="1">
      <alignment horizontal="left"/>
    </xf>
    <xf numFmtId="0" fontId="2" fillId="0" borderId="20" xfId="0" applyFont="1" applyBorder="1" applyAlignment="1">
      <alignment horizontal="center" vertical="center"/>
    </xf>
    <xf numFmtId="0" fontId="2" fillId="0" borderId="22" xfId="0" applyFont="1" applyBorder="1" applyAlignment="1">
      <alignment horizontal="center" vertical="center"/>
    </xf>
    <xf numFmtId="0" fontId="1" fillId="0" borderId="5" xfId="0" applyFont="1" applyBorder="1" applyAlignment="1">
      <alignment horizontal="center"/>
    </xf>
    <xf numFmtId="0" fontId="1" fillId="0" borderId="7" xfId="0" applyFont="1" applyBorder="1" applyAlignment="1">
      <alignment horizontal="center"/>
    </xf>
    <xf numFmtId="3" fontId="1" fillId="0" borderId="9" xfId="0" applyNumberFormat="1" applyFont="1" applyBorder="1" applyAlignment="1">
      <alignment horizontal="center"/>
    </xf>
    <xf numFmtId="3" fontId="2" fillId="0" borderId="25" xfId="0" applyNumberFormat="1" applyFont="1" applyBorder="1" applyAlignment="1">
      <alignment horizontal="center"/>
    </xf>
    <xf numFmtId="3" fontId="14" fillId="0" borderId="25" xfId="0" applyNumberFormat="1" applyFont="1" applyBorder="1" applyAlignment="1">
      <alignment horizontal="center"/>
    </xf>
    <xf numFmtId="9" fontId="14" fillId="0" borderId="25" xfId="0" applyNumberFormat="1" applyFont="1" applyBorder="1" applyAlignment="1">
      <alignment horizontal="center"/>
    </xf>
    <xf numFmtId="0" fontId="14" fillId="0" borderId="25" xfId="0" applyFont="1" applyBorder="1" applyAlignment="1">
      <alignment horizontal="center"/>
    </xf>
    <xf numFmtId="37" fontId="1" fillId="0" borderId="14" xfId="0" applyNumberFormat="1" applyFont="1" applyBorder="1" applyAlignment="1">
      <alignment horizontal="center"/>
    </xf>
    <xf numFmtId="0" fontId="1" fillId="0" borderId="25" xfId="0" applyFont="1" applyBorder="1" applyAlignment="1">
      <alignment horizontal="center"/>
    </xf>
    <xf numFmtId="37" fontId="1" fillId="0" borderId="15" xfId="0" applyNumberFormat="1" applyFont="1" applyBorder="1"/>
    <xf numFmtId="37" fontId="3" fillId="0" borderId="14" xfId="0" applyNumberFormat="1" applyFont="1" applyBorder="1"/>
    <xf numFmtId="3" fontId="2" fillId="0" borderId="24" xfId="0" applyNumberFormat="1" applyFont="1" applyBorder="1" applyAlignment="1">
      <alignment horizontal="center"/>
    </xf>
    <xf numFmtId="3" fontId="2" fillId="0" borderId="14" xfId="0" applyNumberFormat="1" applyFont="1" applyBorder="1" applyAlignment="1">
      <alignment horizontal="center"/>
    </xf>
    <xf numFmtId="37" fontId="2" fillId="0" borderId="25" xfId="0" applyNumberFormat="1" applyFont="1" applyBorder="1"/>
    <xf numFmtId="37" fontId="2" fillId="0" borderId="0" xfId="0" applyNumberFormat="1" applyFont="1" applyBorder="1"/>
    <xf numFmtId="37" fontId="2" fillId="0" borderId="27" xfId="0" applyNumberFormat="1" applyFont="1" applyBorder="1"/>
    <xf numFmtId="3" fontId="14" fillId="0" borderId="25" xfId="0" applyNumberFormat="1" applyFont="1" applyBorder="1" applyAlignment="1">
      <alignment horizontal="center" wrapText="1"/>
    </xf>
    <xf numFmtId="3" fontId="13" fillId="0" borderId="25" xfId="0" applyNumberFormat="1" applyFont="1" applyBorder="1" applyAlignment="1">
      <alignment horizontal="center"/>
    </xf>
    <xf numFmtId="0" fontId="1" fillId="0" borderId="11" xfId="0" applyFont="1" applyBorder="1" applyAlignment="1">
      <alignment horizontal="center" vertical="center"/>
    </xf>
    <xf numFmtId="3" fontId="14" fillId="0" borderId="11" xfId="0" applyNumberFormat="1" applyFont="1" applyBorder="1"/>
    <xf numFmtId="0" fontId="2" fillId="0" borderId="11" xfId="0" applyFont="1" applyBorder="1"/>
    <xf numFmtId="37" fontId="1" fillId="0" borderId="11" xfId="0" applyNumberFormat="1" applyFont="1" applyBorder="1" applyAlignment="1">
      <alignment horizontal="center" wrapText="1"/>
    </xf>
    <xf numFmtId="37" fontId="1" fillId="0" borderId="11" xfId="0" applyNumberFormat="1" applyFont="1" applyBorder="1" applyAlignment="1">
      <alignment horizontal="right" wrapText="1"/>
    </xf>
    <xf numFmtId="37" fontId="1" fillId="0" borderId="0" xfId="0" applyNumberFormat="1" applyFont="1" applyAlignment="1">
      <alignment horizontal="center" wrapText="1"/>
    </xf>
    <xf numFmtId="37" fontId="1" fillId="0" borderId="3" xfId="0" applyNumberFormat="1" applyFont="1" applyBorder="1" applyAlignment="1">
      <alignment horizontal="right" wrapText="1"/>
    </xf>
    <xf numFmtId="37" fontId="1" fillId="0" borderId="0" xfId="0" applyNumberFormat="1" applyFont="1" applyBorder="1" applyAlignment="1">
      <alignment horizontal="right" wrapText="1"/>
    </xf>
    <xf numFmtId="37" fontId="1" fillId="0" borderId="0" xfId="0" applyNumberFormat="1" applyFont="1" applyAlignment="1">
      <alignment horizontal="right" wrapText="1"/>
    </xf>
    <xf numFmtId="3" fontId="2" fillId="0" borderId="25" xfId="0" applyNumberFormat="1" applyFont="1" applyBorder="1" applyAlignment="1">
      <alignment horizontal="center" vertical="center"/>
    </xf>
    <xf numFmtId="3" fontId="13" fillId="0" borderId="25" xfId="0" applyNumberFormat="1" applyFont="1" applyBorder="1" applyAlignment="1">
      <alignment horizontal="center" vertical="center"/>
    </xf>
    <xf numFmtId="3" fontId="14" fillId="0" borderId="25" xfId="0" applyNumberFormat="1" applyFont="1" applyBorder="1" applyAlignment="1">
      <alignment horizontal="center" vertical="center"/>
    </xf>
    <xf numFmtId="0" fontId="2" fillId="0" borderId="11" xfId="0" applyFont="1" applyBorder="1" applyAlignment="1">
      <alignment horizontal="right" wrapText="1"/>
    </xf>
    <xf numFmtId="0" fontId="2" fillId="0" borderId="11" xfId="0" applyFont="1" applyBorder="1" applyAlignment="1">
      <alignment horizontal="left"/>
    </xf>
    <xf numFmtId="37" fontId="1" fillId="0" borderId="11" xfId="0" applyNumberFormat="1" applyFont="1"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externalLink" Target="externalLinks/externalLink1.xml"/><Relationship Id="rId8" Type="http://schemas.openxmlformats.org/officeDocument/2006/relationships/theme" Target="theme/theme1.xml"/><Relationship Id="rId9" Type="http://schemas.openxmlformats.org/officeDocument/2006/relationships/styles" Target="styles.xml"/><Relationship Id="rId10" Type="http://schemas.openxmlformats.org/officeDocument/2006/relationships/sharedStrings" Target="sharedStrings.xml"/><Relationship Id="rId11"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32</xdr:row>
      <xdr:rowOff>0</xdr:rowOff>
    </xdr:from>
    <xdr:to>
      <xdr:col>3</xdr:col>
      <xdr:colOff>9525</xdr:colOff>
      <xdr:row>34</xdr:row>
      <xdr:rowOff>47625</xdr:rowOff>
    </xdr:to>
    <xdr:pic>
      <xdr:nvPicPr>
        <xdr:cNvPr id="2" name="Picture 1" descr="by-nc-sa"/>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3925" y="6096000"/>
          <a:ext cx="1419225" cy="428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elsd/Downloads/Ch%209%20Recording%20liabilities%20US%20Edition%20at%20Aug%2029_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quired"/>
      <sheetName val="Adjusting Entries"/>
      <sheetName val="Gen. Jnl."/>
      <sheetName val="Trial Bal."/>
      <sheetName val="Fcl. Stmts."/>
      <sheetName val="Ans. Pt. 1"/>
      <sheetName val="Ans. Pt. 2"/>
      <sheetName val="Ans. Pt. 3"/>
      <sheetName val="Copyright"/>
    </sheetNames>
    <sheetDataSet>
      <sheetData sheetId="0" refreshError="1"/>
      <sheetData sheetId="1"/>
      <sheetData sheetId="2" refreshError="1"/>
      <sheetData sheetId="3" refreshError="1"/>
      <sheetData sheetId="4" refreshError="1"/>
      <sheetData sheetId="5">
        <row r="6">
          <cell r="D6">
            <v>9360</v>
          </cell>
        </row>
        <row r="55">
          <cell r="D55" t="str">
            <v xml:space="preserve"> </v>
          </cell>
        </row>
      </sheetData>
      <sheetData sheetId="6">
        <row r="4">
          <cell r="M4">
            <v>62000</v>
          </cell>
        </row>
        <row r="32">
          <cell r="O32">
            <v>13600000</v>
          </cell>
        </row>
        <row r="42">
          <cell r="M42">
            <v>0</v>
          </cell>
        </row>
      </sheetData>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 Id="rId2" Type="http://schemas.openxmlformats.org/officeDocument/2006/relationships/vmlDrawing" Target="../drawings/vmlDrawing1.vml"/><Relationship Id="rId3"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36"/>
  <sheetViews>
    <sheetView showGridLines="0" zoomScale="115" zoomScaleNormal="115" zoomScalePageLayoutView="115" workbookViewId="0">
      <selection activeCell="K3" sqref="K3:N11"/>
    </sheetView>
  </sheetViews>
  <sheetFormatPr baseColWidth="10" defaultColWidth="8.83203125" defaultRowHeight="15" x14ac:dyDescent="0.2"/>
  <cols>
    <col min="1" max="1" width="6.33203125" customWidth="1"/>
    <col min="2" max="2" width="5" customWidth="1"/>
    <col min="3" max="3" width="17.33203125" customWidth="1"/>
  </cols>
  <sheetData>
    <row r="1" spans="2:14" x14ac:dyDescent="0.2">
      <c r="B1" s="98" t="s">
        <v>132</v>
      </c>
    </row>
    <row r="3" spans="2:14" ht="15" customHeight="1" x14ac:dyDescent="0.2">
      <c r="B3" s="105" t="s">
        <v>131</v>
      </c>
      <c r="C3" s="105"/>
      <c r="D3" s="105"/>
      <c r="E3" s="105"/>
      <c r="F3" s="105"/>
      <c r="G3" s="105"/>
      <c r="H3" s="105"/>
      <c r="I3" s="105"/>
    </row>
    <row r="4" spans="2:14" ht="15" customHeight="1" x14ac:dyDescent="0.2">
      <c r="B4" s="105"/>
      <c r="C4" s="105"/>
      <c r="D4" s="105"/>
      <c r="E4" s="105"/>
      <c r="F4" s="105"/>
      <c r="G4" s="105"/>
      <c r="H4" s="105"/>
      <c r="I4" s="105"/>
    </row>
    <row r="5" spans="2:14" ht="15" customHeight="1" x14ac:dyDescent="0.2">
      <c r="B5" s="105"/>
      <c r="C5" s="105"/>
      <c r="D5" s="105"/>
      <c r="E5" s="105"/>
      <c r="F5" s="105"/>
      <c r="G5" s="105"/>
      <c r="H5" s="105"/>
      <c r="I5" s="105"/>
    </row>
    <row r="6" spans="2:14" ht="15" customHeight="1" x14ac:dyDescent="0.2">
      <c r="B6" s="105"/>
      <c r="C6" s="105"/>
      <c r="D6" s="105"/>
      <c r="E6" s="105"/>
      <c r="F6" s="105"/>
      <c r="G6" s="105"/>
      <c r="H6" s="105"/>
      <c r="I6" s="105"/>
    </row>
    <row r="7" spans="2:14" ht="15" customHeight="1" x14ac:dyDescent="0.2"/>
    <row r="8" spans="2:14" ht="15.75" customHeight="1" x14ac:dyDescent="0.2">
      <c r="B8" s="4" t="s">
        <v>20</v>
      </c>
      <c r="C8" s="9"/>
      <c r="D8" s="38"/>
      <c r="E8" s="38"/>
      <c r="F8" s="38"/>
      <c r="G8" s="9"/>
      <c r="H8" s="9"/>
    </row>
    <row r="9" spans="2:14" ht="15.75" customHeight="1" x14ac:dyDescent="0.2">
      <c r="B9" s="9">
        <v>1</v>
      </c>
      <c r="C9" s="103" t="s">
        <v>133</v>
      </c>
      <c r="D9" s="103"/>
      <c r="E9" s="103"/>
      <c r="F9" s="103"/>
      <c r="G9" s="103"/>
      <c r="H9" s="103"/>
      <c r="I9" s="103"/>
    </row>
    <row r="10" spans="2:14" ht="15.75" customHeight="1" x14ac:dyDescent="0.2">
      <c r="B10" s="9"/>
      <c r="C10" s="103"/>
      <c r="D10" s="103"/>
      <c r="E10" s="103"/>
      <c r="F10" s="103"/>
      <c r="G10" s="103"/>
      <c r="H10" s="103"/>
      <c r="I10" s="103"/>
    </row>
    <row r="11" spans="2:14" ht="15.75" customHeight="1" x14ac:dyDescent="0.2">
      <c r="B11" s="9"/>
      <c r="C11" s="80"/>
      <c r="D11" s="80"/>
      <c r="E11" s="80"/>
      <c r="F11" s="80"/>
      <c r="G11" s="80"/>
      <c r="H11" s="80"/>
      <c r="I11" s="80"/>
    </row>
    <row r="12" spans="2:14" ht="15.75" customHeight="1" x14ac:dyDescent="0.2">
      <c r="B12" s="9">
        <v>2</v>
      </c>
      <c r="C12" s="103" t="s">
        <v>134</v>
      </c>
      <c r="D12" s="103"/>
      <c r="E12" s="103"/>
      <c r="F12" s="103"/>
      <c r="G12" s="103"/>
      <c r="H12" s="103"/>
      <c r="I12" s="103"/>
    </row>
    <row r="13" spans="2:14" ht="15.75" customHeight="1" x14ac:dyDescent="0.2">
      <c r="B13" s="9"/>
      <c r="C13" s="103"/>
      <c r="D13" s="103"/>
      <c r="E13" s="103"/>
      <c r="F13" s="103"/>
      <c r="G13" s="103"/>
      <c r="H13" s="103"/>
      <c r="I13" s="103"/>
    </row>
    <row r="14" spans="2:14" ht="15.75" customHeight="1" x14ac:dyDescent="0.2">
      <c r="B14" s="9"/>
      <c r="C14" s="80"/>
      <c r="D14" s="80"/>
      <c r="E14" s="80"/>
      <c r="F14" s="80"/>
      <c r="G14" s="80"/>
      <c r="H14" s="80"/>
      <c r="I14" s="80"/>
    </row>
    <row r="15" spans="2:14" ht="15.75" customHeight="1" x14ac:dyDescent="0.2">
      <c r="B15" s="9">
        <v>3</v>
      </c>
      <c r="C15" s="103" t="s">
        <v>135</v>
      </c>
      <c r="D15" s="103"/>
      <c r="E15" s="103"/>
      <c r="F15" s="103"/>
      <c r="G15" s="103"/>
      <c r="H15" s="103"/>
      <c r="I15" s="103"/>
      <c r="K15" s="97"/>
      <c r="L15" s="97"/>
      <c r="M15" s="97"/>
      <c r="N15" s="97"/>
    </row>
    <row r="16" spans="2:14" ht="15.75" customHeight="1" x14ac:dyDescent="0.2">
      <c r="B16" s="9"/>
      <c r="C16" s="103"/>
      <c r="D16" s="103"/>
      <c r="E16" s="103"/>
      <c r="F16" s="103"/>
      <c r="G16" s="103"/>
      <c r="H16" s="103"/>
      <c r="I16" s="103"/>
    </row>
    <row r="17" spans="2:9" ht="15.75" customHeight="1" x14ac:dyDescent="0.2">
      <c r="B17" s="9"/>
      <c r="C17" s="80"/>
      <c r="D17" s="80"/>
      <c r="E17" s="80"/>
      <c r="F17" s="80"/>
      <c r="G17" s="80"/>
      <c r="H17" s="80"/>
      <c r="I17" s="80"/>
    </row>
    <row r="18" spans="2:9" ht="15.75" customHeight="1" x14ac:dyDescent="0.2">
      <c r="B18" s="9"/>
      <c r="C18" s="80"/>
      <c r="D18" s="80"/>
      <c r="E18" s="80"/>
      <c r="F18" s="80"/>
      <c r="G18" s="80"/>
      <c r="H18" s="80"/>
      <c r="I18" s="80"/>
    </row>
    <row r="19" spans="2:9" ht="15.75" customHeight="1" x14ac:dyDescent="0.2">
      <c r="B19" s="84"/>
      <c r="C19" s="104"/>
      <c r="D19" s="104"/>
      <c r="E19" s="104"/>
      <c r="F19" s="104"/>
      <c r="G19" s="104"/>
      <c r="H19" s="104"/>
      <c r="I19" s="104"/>
    </row>
    <row r="20" spans="2:9" ht="15.75" customHeight="1" x14ac:dyDescent="0.2">
      <c r="B20" s="84"/>
      <c r="C20" s="104"/>
      <c r="D20" s="104"/>
      <c r="E20" s="104"/>
      <c r="F20" s="104"/>
      <c r="G20" s="104"/>
      <c r="H20" s="104"/>
      <c r="I20" s="104"/>
    </row>
    <row r="21" spans="2:9" ht="15.75" customHeight="1" x14ac:dyDescent="0.2">
      <c r="B21" s="9"/>
      <c r="C21" s="103"/>
      <c r="D21" s="103"/>
      <c r="E21" s="103"/>
      <c r="F21" s="103"/>
      <c r="G21" s="103"/>
      <c r="H21" s="103"/>
      <c r="I21" s="103"/>
    </row>
    <row r="22" spans="2:9" ht="16" x14ac:dyDescent="0.2">
      <c r="B22" s="9"/>
      <c r="C22" s="103"/>
      <c r="D22" s="103"/>
      <c r="E22" s="103"/>
      <c r="F22" s="103"/>
      <c r="G22" s="103"/>
      <c r="H22" s="103"/>
      <c r="I22" s="103"/>
    </row>
    <row r="23" spans="2:9" ht="16" x14ac:dyDescent="0.2">
      <c r="B23" s="9"/>
      <c r="C23" s="103"/>
      <c r="D23" s="103"/>
      <c r="E23" s="103"/>
      <c r="F23" s="103"/>
      <c r="G23" s="103"/>
      <c r="H23" s="103"/>
      <c r="I23" s="103"/>
    </row>
    <row r="24" spans="2:9" ht="16" x14ac:dyDescent="0.2">
      <c r="B24" s="9"/>
      <c r="C24" s="80"/>
      <c r="D24" s="80"/>
      <c r="E24" s="80"/>
      <c r="F24" s="80"/>
      <c r="G24" s="80"/>
      <c r="H24" s="80"/>
      <c r="I24" s="80"/>
    </row>
    <row r="25" spans="2:9" ht="16" x14ac:dyDescent="0.2">
      <c r="B25" s="85"/>
      <c r="C25" s="104"/>
      <c r="D25" s="104"/>
      <c r="E25" s="104"/>
      <c r="F25" s="104"/>
      <c r="G25" s="104"/>
      <c r="H25" s="104"/>
      <c r="I25" s="104"/>
    </row>
    <row r="26" spans="2:9" ht="16" x14ac:dyDescent="0.2">
      <c r="B26" s="84"/>
      <c r="C26" s="104"/>
      <c r="D26" s="104"/>
      <c r="E26" s="104"/>
      <c r="F26" s="104"/>
      <c r="G26" s="104"/>
      <c r="H26" s="104"/>
      <c r="I26" s="104"/>
    </row>
    <row r="27" spans="2:9" ht="16" x14ac:dyDescent="0.2">
      <c r="B27" s="84"/>
      <c r="C27" s="5"/>
      <c r="D27" s="5"/>
      <c r="E27" s="5"/>
      <c r="F27" s="5"/>
      <c r="G27" s="5"/>
      <c r="H27" s="5"/>
      <c r="I27" s="5"/>
    </row>
    <row r="28" spans="2:9" ht="16" x14ac:dyDescent="0.2">
      <c r="B28" s="9"/>
      <c r="C28" s="103"/>
      <c r="D28" s="103"/>
      <c r="E28" s="103"/>
      <c r="F28" s="103"/>
      <c r="G28" s="103"/>
      <c r="H28" s="103"/>
      <c r="I28" s="103"/>
    </row>
    <row r="29" spans="2:9" ht="15.75" customHeight="1" x14ac:dyDescent="0.2">
      <c r="B29" s="9"/>
      <c r="C29" s="103"/>
      <c r="D29" s="103"/>
      <c r="E29" s="103"/>
      <c r="F29" s="103"/>
      <c r="G29" s="103"/>
      <c r="H29" s="103"/>
      <c r="I29" s="103"/>
    </row>
    <row r="30" spans="2:9" ht="16" x14ac:dyDescent="0.2">
      <c r="B30" s="9"/>
      <c r="C30" s="103"/>
      <c r="D30" s="103"/>
      <c r="E30" s="103"/>
      <c r="F30" s="103"/>
      <c r="G30" s="103"/>
      <c r="H30" s="103"/>
      <c r="I30" s="103"/>
    </row>
    <row r="31" spans="2:9" ht="16" x14ac:dyDescent="0.2">
      <c r="B31" s="84"/>
      <c r="C31" s="9"/>
      <c r="D31" s="80"/>
      <c r="E31" s="80"/>
      <c r="F31" s="80"/>
      <c r="G31" s="80"/>
      <c r="H31" s="80"/>
      <c r="I31" s="80"/>
    </row>
    <row r="32" spans="2:9" ht="16" x14ac:dyDescent="0.2">
      <c r="B32" s="9"/>
      <c r="D32" s="38"/>
      <c r="E32" s="38"/>
      <c r="F32" s="38"/>
      <c r="G32" s="9"/>
      <c r="H32" s="9"/>
      <c r="I32" s="9"/>
    </row>
    <row r="36" spans="10:10" ht="16" x14ac:dyDescent="0.2">
      <c r="J36" s="9"/>
    </row>
  </sheetData>
  <mergeCells count="8">
    <mergeCell ref="C28:I30"/>
    <mergeCell ref="C25:I26"/>
    <mergeCell ref="B3:I6"/>
    <mergeCell ref="C12:I13"/>
    <mergeCell ref="C19:I20"/>
    <mergeCell ref="C21:I23"/>
    <mergeCell ref="C9:I10"/>
    <mergeCell ref="C15:I1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O52"/>
  <sheetViews>
    <sheetView showGridLines="0" topLeftCell="A26" zoomScale="115" zoomScaleNormal="115" zoomScalePageLayoutView="115" workbookViewId="0">
      <selection activeCell="K34" sqref="K34"/>
    </sheetView>
  </sheetViews>
  <sheetFormatPr baseColWidth="10" defaultColWidth="8.83203125" defaultRowHeight="16" x14ac:dyDescent="0.2"/>
  <cols>
    <col min="1" max="1" width="1" style="9" customWidth="1"/>
    <col min="2" max="2" width="9" style="9" customWidth="1"/>
    <col min="3" max="3" width="3.1640625" style="9" customWidth="1"/>
    <col min="4" max="4" width="9.83203125" style="9" customWidth="1"/>
    <col min="5" max="5" width="12.83203125" style="9" customWidth="1"/>
    <col min="6" max="6" width="12" style="9" customWidth="1"/>
    <col min="7" max="7" width="13.1640625" style="9" customWidth="1"/>
    <col min="8" max="8" width="13.5" style="9" customWidth="1"/>
    <col min="9" max="9" width="12.1640625" style="9" customWidth="1"/>
    <col min="10" max="10" width="10.83203125" style="9" customWidth="1"/>
    <col min="11" max="11" width="12.5" style="9" customWidth="1"/>
    <col min="12" max="12" width="10.1640625" style="9" customWidth="1"/>
    <col min="13" max="13" width="12" style="9" customWidth="1"/>
    <col min="14" max="14" width="8.83203125" style="9"/>
    <col min="15" max="15" width="9.83203125" style="9" bestFit="1" customWidth="1"/>
    <col min="16" max="16384" width="8.83203125" style="9"/>
  </cols>
  <sheetData>
    <row r="1" spans="3:12" ht="15.75" customHeight="1" x14ac:dyDescent="0.2">
      <c r="C1" s="113" t="s">
        <v>115</v>
      </c>
      <c r="D1" s="113"/>
      <c r="E1" s="113"/>
      <c r="F1" s="113"/>
      <c r="G1" s="113"/>
      <c r="H1" s="113"/>
      <c r="I1" s="113"/>
      <c r="J1" s="16"/>
      <c r="K1" s="16"/>
      <c r="L1" s="7"/>
    </row>
    <row r="2" spans="3:12" x14ac:dyDescent="0.2">
      <c r="C2" s="113" t="s">
        <v>94</v>
      </c>
      <c r="D2" s="113"/>
      <c r="E2" s="113"/>
      <c r="F2" s="113"/>
      <c r="G2" s="113"/>
      <c r="H2" s="113"/>
      <c r="I2" s="113"/>
      <c r="J2" s="16"/>
      <c r="K2" s="16"/>
    </row>
    <row r="3" spans="3:12" x14ac:dyDescent="0.2">
      <c r="C3" s="113" t="s">
        <v>109</v>
      </c>
      <c r="D3" s="113"/>
      <c r="E3" s="113"/>
      <c r="F3" s="113"/>
      <c r="G3" s="113"/>
      <c r="H3" s="113"/>
      <c r="I3" s="113"/>
      <c r="J3" s="16"/>
      <c r="K3" s="16"/>
    </row>
    <row r="5" spans="3:12" ht="15.75" customHeight="1" x14ac:dyDescent="0.2">
      <c r="C5" s="105" t="s">
        <v>105</v>
      </c>
      <c r="D5" s="105"/>
      <c r="E5" s="105"/>
      <c r="F5" s="105"/>
      <c r="G5" s="105"/>
      <c r="H5" s="105"/>
      <c r="I5" s="105"/>
      <c r="J5" s="7"/>
    </row>
    <row r="6" spans="3:12" x14ac:dyDescent="0.2">
      <c r="C6" s="105"/>
      <c r="D6" s="105"/>
      <c r="E6" s="105"/>
      <c r="F6" s="105"/>
      <c r="G6" s="105"/>
      <c r="H6" s="105"/>
      <c r="I6" s="105"/>
      <c r="J6" s="7"/>
    </row>
    <row r="7" spans="3:12" x14ac:dyDescent="0.2">
      <c r="C7" s="37"/>
      <c r="D7" s="37"/>
      <c r="E7" s="37"/>
      <c r="F7" s="37"/>
      <c r="G7" s="37"/>
      <c r="H7" s="37"/>
      <c r="I7" s="37"/>
      <c r="J7" s="7"/>
    </row>
    <row r="8" spans="3:12" ht="15.75" customHeight="1" thickBot="1" x14ac:dyDescent="0.25">
      <c r="C8" s="9" t="s">
        <v>6</v>
      </c>
      <c r="D8" s="105" t="s">
        <v>151</v>
      </c>
      <c r="E8" s="105"/>
      <c r="F8" s="105"/>
      <c r="G8" s="105"/>
      <c r="H8" s="105"/>
      <c r="I8" s="65">
        <v>5000</v>
      </c>
      <c r="J8" s="7"/>
      <c r="K8" s="7"/>
    </row>
    <row r="9" spans="3:12" ht="15.75" customHeight="1" thickTop="1" thickBot="1" x14ac:dyDescent="0.25">
      <c r="D9" s="105" t="s">
        <v>152</v>
      </c>
      <c r="E9" s="105"/>
      <c r="F9" s="105"/>
      <c r="G9" s="105"/>
      <c r="H9" s="99"/>
      <c r="I9" s="101">
        <v>0.08</v>
      </c>
      <c r="J9" s="7"/>
      <c r="K9" s="7"/>
    </row>
    <row r="10" spans="3:12" ht="17" thickTop="1" x14ac:dyDescent="0.2">
      <c r="D10" s="15"/>
      <c r="E10" s="15"/>
      <c r="F10" s="15"/>
      <c r="G10" s="15"/>
      <c r="H10" s="15"/>
      <c r="I10" s="15"/>
      <c r="J10" s="15"/>
      <c r="K10" s="13"/>
    </row>
    <row r="11" spans="3:12" ht="17" thickBot="1" x14ac:dyDescent="0.25">
      <c r="C11" s="9" t="s">
        <v>7</v>
      </c>
      <c r="D11" s="11" t="s">
        <v>44</v>
      </c>
      <c r="I11" s="66">
        <v>0.02</v>
      </c>
    </row>
    <row r="12" spans="3:12" ht="17" thickTop="1" x14ac:dyDescent="0.2">
      <c r="D12" s="11"/>
    </row>
    <row r="13" spans="3:12" ht="17" thickBot="1" x14ac:dyDescent="0.25">
      <c r="C13" s="9" t="s">
        <v>8</v>
      </c>
      <c r="D13" s="11" t="s">
        <v>103</v>
      </c>
      <c r="I13" s="65">
        <v>10000</v>
      </c>
    </row>
    <row r="14" spans="3:12" ht="15.75" customHeight="1" thickTop="1" x14ac:dyDescent="0.2">
      <c r="D14" s="11"/>
      <c r="K14" s="13"/>
      <c r="L14" s="5"/>
    </row>
    <row r="15" spans="3:12" x14ac:dyDescent="0.2">
      <c r="D15" s="11" t="s">
        <v>45</v>
      </c>
      <c r="H15" s="6" t="s">
        <v>40</v>
      </c>
      <c r="I15" s="6" t="s">
        <v>39</v>
      </c>
      <c r="L15" s="5"/>
    </row>
    <row r="16" spans="3:12" x14ac:dyDescent="0.2">
      <c r="E16" s="11"/>
      <c r="H16" s="6" t="s">
        <v>42</v>
      </c>
      <c r="I16" s="6" t="s">
        <v>42</v>
      </c>
      <c r="L16" s="5"/>
    </row>
    <row r="17" spans="3:15" ht="17" thickBot="1" x14ac:dyDescent="0.25">
      <c r="E17" s="11" t="s">
        <v>37</v>
      </c>
      <c r="H17" s="66">
        <v>0.12</v>
      </c>
      <c r="I17" s="66">
        <v>0</v>
      </c>
    </row>
    <row r="18" spans="3:15" ht="18" thickTop="1" thickBot="1" x14ac:dyDescent="0.25">
      <c r="E18" s="11" t="s">
        <v>139</v>
      </c>
      <c r="H18" s="66">
        <v>0.04</v>
      </c>
      <c r="I18" s="66">
        <v>0.04</v>
      </c>
      <c r="M18" s="17"/>
    </row>
    <row r="19" spans="3:15" ht="18" thickTop="1" thickBot="1" x14ac:dyDescent="0.25">
      <c r="E19" s="11" t="s">
        <v>137</v>
      </c>
      <c r="H19" s="66">
        <v>0.02</v>
      </c>
      <c r="I19" s="66">
        <v>0.02</v>
      </c>
      <c r="O19" s="17"/>
    </row>
    <row r="20" spans="3:15" ht="18" thickTop="1" thickBot="1" x14ac:dyDescent="0.25">
      <c r="E20" s="11" t="s">
        <v>38</v>
      </c>
      <c r="H20" s="66">
        <v>0.04</v>
      </c>
      <c r="I20" s="66">
        <v>0.04</v>
      </c>
    </row>
    <row r="21" spans="3:15" ht="17" thickTop="1" x14ac:dyDescent="0.2">
      <c r="E21" s="11" t="s">
        <v>140</v>
      </c>
      <c r="J21" s="12"/>
      <c r="K21" s="12"/>
    </row>
    <row r="22" spans="3:15" x14ac:dyDescent="0.2">
      <c r="E22" s="11"/>
      <c r="J22" s="100"/>
      <c r="K22" s="100"/>
    </row>
    <row r="23" spans="3:15" ht="17" thickBot="1" x14ac:dyDescent="0.25">
      <c r="C23" s="9" t="s">
        <v>9</v>
      </c>
      <c r="D23" s="11" t="s">
        <v>138</v>
      </c>
      <c r="I23" s="65">
        <v>90000</v>
      </c>
    </row>
    <row r="24" spans="3:15" ht="17" thickTop="1" x14ac:dyDescent="0.2">
      <c r="D24" s="11"/>
      <c r="K24" s="14"/>
    </row>
    <row r="25" spans="3:15" ht="15.75" customHeight="1" x14ac:dyDescent="0.2">
      <c r="C25" s="9" t="s">
        <v>10</v>
      </c>
      <c r="D25" s="104" t="s">
        <v>114</v>
      </c>
      <c r="E25" s="104"/>
      <c r="F25" s="104"/>
      <c r="G25" s="104"/>
      <c r="H25" s="104"/>
    </row>
    <row r="26" spans="3:15" x14ac:dyDescent="0.2">
      <c r="D26" s="104"/>
      <c r="E26" s="104"/>
      <c r="F26" s="104"/>
      <c r="G26" s="104"/>
      <c r="H26" s="104"/>
    </row>
    <row r="28" spans="3:15" ht="15.75" customHeight="1" x14ac:dyDescent="0.2">
      <c r="C28" s="9" t="s">
        <v>11</v>
      </c>
      <c r="D28" s="103" t="s">
        <v>108</v>
      </c>
      <c r="E28" s="103"/>
      <c r="F28" s="103"/>
      <c r="G28" s="103"/>
      <c r="H28" s="103"/>
      <c r="I28" s="7"/>
      <c r="J28" s="7"/>
    </row>
    <row r="29" spans="3:15" x14ac:dyDescent="0.2">
      <c r="D29" s="103"/>
      <c r="E29" s="103"/>
      <c r="F29" s="103"/>
      <c r="G29" s="103"/>
      <c r="H29" s="103"/>
      <c r="I29" s="7"/>
      <c r="J29" s="7"/>
    </row>
    <row r="30" spans="3:15" x14ac:dyDescent="0.2">
      <c r="D30" s="103"/>
      <c r="E30" s="103"/>
      <c r="F30" s="103"/>
      <c r="G30" s="103"/>
      <c r="H30" s="103"/>
      <c r="I30" s="7"/>
      <c r="J30" s="7"/>
    </row>
    <row r="31" spans="3:15" x14ac:dyDescent="0.2">
      <c r="D31" s="80"/>
      <c r="E31" s="80"/>
      <c r="F31" s="80"/>
      <c r="G31" s="80"/>
      <c r="H31" s="80"/>
      <c r="I31" s="7"/>
      <c r="J31" s="7"/>
    </row>
    <row r="32" spans="3:15" ht="17" thickBot="1" x14ac:dyDescent="0.25">
      <c r="D32" s="9" t="s">
        <v>56</v>
      </c>
      <c r="I32" s="65">
        <v>40000</v>
      </c>
    </row>
    <row r="33" spans="3:11" ht="18" thickTop="1" thickBot="1" x14ac:dyDescent="0.25">
      <c r="D33" s="9" t="s">
        <v>57</v>
      </c>
      <c r="I33" s="67">
        <v>0.03</v>
      </c>
    </row>
    <row r="34" spans="3:11" ht="17" thickTop="1" x14ac:dyDescent="0.2">
      <c r="D34" s="104" t="s">
        <v>96</v>
      </c>
      <c r="E34" s="104"/>
      <c r="F34" s="104"/>
      <c r="G34" s="104"/>
      <c r="H34" s="104"/>
      <c r="I34" s="108">
        <v>9</v>
      </c>
    </row>
    <row r="35" spans="3:11" ht="17" thickBot="1" x14ac:dyDescent="0.25">
      <c r="D35" s="104" t="s">
        <v>95</v>
      </c>
      <c r="E35" s="104"/>
      <c r="F35" s="104"/>
      <c r="G35" s="104"/>
      <c r="H35" s="104"/>
      <c r="I35" s="109"/>
    </row>
    <row r="36" spans="3:11" ht="17" thickTop="1" x14ac:dyDescent="0.2">
      <c r="C36" s="6"/>
    </row>
    <row r="37" spans="3:11" x14ac:dyDescent="0.2">
      <c r="C37" s="9" t="s">
        <v>12</v>
      </c>
      <c r="D37" s="104" t="s">
        <v>110</v>
      </c>
      <c r="E37" s="104"/>
      <c r="F37" s="104"/>
      <c r="G37" s="104"/>
      <c r="H37" s="104"/>
      <c r="I37" s="110">
        <v>30000</v>
      </c>
    </row>
    <row r="38" spans="3:11" ht="17" thickBot="1" x14ac:dyDescent="0.25">
      <c r="D38" s="104"/>
      <c r="E38" s="104"/>
      <c r="F38" s="104"/>
      <c r="G38" s="104"/>
      <c r="H38" s="104"/>
      <c r="I38" s="111"/>
    </row>
    <row r="39" spans="3:11" ht="17" thickTop="1" x14ac:dyDescent="0.2">
      <c r="D39" s="9" t="s">
        <v>48</v>
      </c>
      <c r="I39" s="10" t="s">
        <v>157</v>
      </c>
    </row>
    <row r="41" spans="3:11" ht="17" thickBot="1" x14ac:dyDescent="0.25">
      <c r="C41" s="9" t="s">
        <v>13</v>
      </c>
      <c r="D41" s="9" t="s">
        <v>47</v>
      </c>
      <c r="I41" s="66">
        <v>0.08</v>
      </c>
    </row>
    <row r="42" spans="3:11" ht="17" thickTop="1" x14ac:dyDescent="0.2">
      <c r="D42" s="104" t="s">
        <v>97</v>
      </c>
      <c r="E42" s="104"/>
      <c r="F42" s="104"/>
      <c r="G42" s="104"/>
      <c r="H42" s="104"/>
      <c r="I42" s="112">
        <v>163200</v>
      </c>
    </row>
    <row r="43" spans="3:11" ht="17" thickBot="1" x14ac:dyDescent="0.25">
      <c r="D43" s="104"/>
      <c r="E43" s="104"/>
      <c r="F43" s="104"/>
      <c r="G43" s="104"/>
      <c r="H43" s="104"/>
      <c r="I43" s="111"/>
      <c r="K43" s="13"/>
    </row>
    <row r="44" spans="3:11" ht="17" thickTop="1" x14ac:dyDescent="0.2">
      <c r="D44" s="104" t="s">
        <v>111</v>
      </c>
      <c r="E44" s="104"/>
      <c r="F44" s="104"/>
      <c r="G44" s="104"/>
      <c r="H44" s="104"/>
    </row>
    <row r="45" spans="3:11" x14ac:dyDescent="0.2">
      <c r="D45" s="104"/>
      <c r="E45" s="104"/>
      <c r="F45" s="104"/>
      <c r="G45" s="104"/>
      <c r="H45" s="104"/>
    </row>
    <row r="47" spans="3:11" x14ac:dyDescent="0.2">
      <c r="C47" s="9" t="s">
        <v>14</v>
      </c>
      <c r="D47" s="105" t="s">
        <v>46</v>
      </c>
      <c r="E47" s="105"/>
      <c r="F47" s="105"/>
      <c r="G47" s="105"/>
      <c r="H47" s="105"/>
      <c r="I47" s="106">
        <v>0.1</v>
      </c>
    </row>
    <row r="48" spans="3:11" ht="17" thickBot="1" x14ac:dyDescent="0.25">
      <c r="D48" s="105"/>
      <c r="E48" s="105"/>
      <c r="F48" s="105"/>
      <c r="G48" s="105"/>
      <c r="H48" s="105"/>
      <c r="I48" s="107"/>
      <c r="K48" s="12"/>
    </row>
    <row r="49" spans="4:11" ht="17" thickTop="1" x14ac:dyDescent="0.2">
      <c r="D49" s="105" t="s">
        <v>136</v>
      </c>
      <c r="E49" s="105"/>
      <c r="F49" s="105"/>
      <c r="G49" s="105"/>
      <c r="H49" s="105"/>
      <c r="I49" s="7"/>
      <c r="J49" s="7"/>
      <c r="K49" s="5"/>
    </row>
    <row r="50" spans="4:11" x14ac:dyDescent="0.2">
      <c r="D50" s="105"/>
      <c r="E50" s="105"/>
      <c r="F50" s="105"/>
      <c r="G50" s="105"/>
      <c r="H50" s="105"/>
      <c r="I50" s="7"/>
      <c r="J50" s="7"/>
      <c r="K50" s="18"/>
    </row>
    <row r="51" spans="4:11" x14ac:dyDescent="0.2">
      <c r="D51" s="105"/>
      <c r="E51" s="105"/>
      <c r="F51" s="105"/>
      <c r="G51" s="105"/>
      <c r="H51" s="105"/>
      <c r="I51" s="7"/>
      <c r="J51" s="7"/>
    </row>
    <row r="52" spans="4:11" x14ac:dyDescent="0.2">
      <c r="D52" s="105"/>
      <c r="E52" s="105"/>
      <c r="F52" s="105"/>
      <c r="G52" s="105"/>
      <c r="H52" s="105"/>
    </row>
  </sheetData>
  <mergeCells count="19">
    <mergeCell ref="C1:I1"/>
    <mergeCell ref="C2:I2"/>
    <mergeCell ref="C3:I3"/>
    <mergeCell ref="D8:H8"/>
    <mergeCell ref="D9:G9"/>
    <mergeCell ref="D28:H30"/>
    <mergeCell ref="D49:H52"/>
    <mergeCell ref="D37:H38"/>
    <mergeCell ref="D47:H48"/>
    <mergeCell ref="C5:I6"/>
    <mergeCell ref="I47:I48"/>
    <mergeCell ref="I34:I35"/>
    <mergeCell ref="D34:H34"/>
    <mergeCell ref="D35:H35"/>
    <mergeCell ref="D44:H45"/>
    <mergeCell ref="I37:I38"/>
    <mergeCell ref="D42:H43"/>
    <mergeCell ref="I42:I43"/>
    <mergeCell ref="D25:H26"/>
  </mergeCells>
  <pageMargins left="0.7" right="0.7" top="0.75" bottom="0.75" header="0.3" footer="0.3"/>
  <pageSetup fitToHeight="0" orientation="portrait" r:id="rId1"/>
  <rowBreaks count="1" manualBreakCount="1">
    <brk id="3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H240"/>
  <sheetViews>
    <sheetView showGridLines="0" topLeftCell="A63" workbookViewId="0">
      <selection activeCell="G76" sqref="G76"/>
    </sheetView>
  </sheetViews>
  <sheetFormatPr baseColWidth="10" defaultColWidth="8.83203125" defaultRowHeight="20" customHeight="1" x14ac:dyDescent="0.2"/>
  <cols>
    <col min="1" max="1" width="8.83203125" style="9"/>
    <col min="2" max="2" width="7.5" style="23" customWidth="1"/>
    <col min="3" max="3" width="50.1640625" style="8" customWidth="1"/>
    <col min="4" max="4" width="12.83203125" style="8" customWidth="1"/>
    <col min="5" max="6" width="15.6640625" style="22" customWidth="1"/>
    <col min="7" max="7" width="20.33203125" style="8" bestFit="1" customWidth="1"/>
    <col min="8" max="8" width="12" style="9" bestFit="1" customWidth="1"/>
    <col min="9" max="16384" width="8.83203125" style="9"/>
  </cols>
  <sheetData>
    <row r="1" spans="1:8" s="8" customFormat="1" ht="20" customHeight="1" x14ac:dyDescent="0.2">
      <c r="B1" s="116" t="s">
        <v>115</v>
      </c>
      <c r="C1" s="116"/>
      <c r="D1" s="116"/>
      <c r="E1" s="116"/>
      <c r="F1" s="116"/>
    </row>
    <row r="2" spans="1:8" s="8" customFormat="1" ht="20" customHeight="1" x14ac:dyDescent="0.2">
      <c r="A2" s="9"/>
      <c r="B2" s="116" t="s">
        <v>18</v>
      </c>
      <c r="C2" s="116"/>
      <c r="D2" s="116"/>
      <c r="E2" s="116"/>
      <c r="F2" s="116"/>
      <c r="H2" s="9"/>
    </row>
    <row r="3" spans="1:8" s="8" customFormat="1" ht="20" customHeight="1" x14ac:dyDescent="0.2">
      <c r="A3" s="9"/>
      <c r="B3" s="19" t="s">
        <v>19</v>
      </c>
      <c r="C3" s="20"/>
      <c r="D3" s="39"/>
      <c r="E3" s="41"/>
      <c r="F3" s="42"/>
      <c r="H3" s="9"/>
    </row>
    <row r="4" spans="1:8" s="8" customFormat="1" ht="20" customHeight="1" x14ac:dyDescent="0.2">
      <c r="A4" s="9"/>
      <c r="B4" s="40">
        <v>2019</v>
      </c>
      <c r="C4" s="117" t="s">
        <v>54</v>
      </c>
      <c r="D4" s="118"/>
      <c r="E4" s="43" t="s">
        <v>16</v>
      </c>
      <c r="F4" s="43" t="s">
        <v>17</v>
      </c>
      <c r="H4" s="9"/>
    </row>
    <row r="5" spans="1:8" s="8" customFormat="1" ht="20" customHeight="1" x14ac:dyDescent="0.2">
      <c r="B5" s="46" t="s">
        <v>6</v>
      </c>
      <c r="C5" s="133" t="s">
        <v>158</v>
      </c>
      <c r="D5" s="134"/>
      <c r="E5" s="49">
        <v>5400</v>
      </c>
      <c r="F5" s="54"/>
      <c r="H5" s="9"/>
    </row>
    <row r="6" spans="1:8" s="8" customFormat="1" ht="20" customHeight="1" x14ac:dyDescent="0.2">
      <c r="B6" s="51"/>
      <c r="C6" s="136" t="s">
        <v>159</v>
      </c>
      <c r="D6" s="52"/>
      <c r="E6" s="44"/>
      <c r="F6" s="45">
        <v>5000</v>
      </c>
      <c r="H6" s="9"/>
    </row>
    <row r="7" spans="1:8" s="8" customFormat="1" ht="20" customHeight="1" x14ac:dyDescent="0.2">
      <c r="A7" s="9"/>
      <c r="B7" s="51"/>
      <c r="C7" s="137" t="s">
        <v>209</v>
      </c>
      <c r="D7" s="52"/>
      <c r="E7" s="44"/>
      <c r="F7" s="45">
        <v>400</v>
      </c>
      <c r="H7" s="9"/>
    </row>
    <row r="8" spans="1:8" s="8" customFormat="1" ht="20" customHeight="1" x14ac:dyDescent="0.2">
      <c r="A8" s="9"/>
      <c r="B8" s="51"/>
      <c r="C8" s="53" t="s">
        <v>160</v>
      </c>
      <c r="D8" s="52"/>
      <c r="E8" s="44"/>
      <c r="F8" s="45"/>
      <c r="H8" s="9"/>
    </row>
    <row r="9" spans="1:8" s="8" customFormat="1" ht="20" customHeight="1" x14ac:dyDescent="0.2">
      <c r="A9" s="9"/>
      <c r="B9" s="51"/>
      <c r="C9" s="53"/>
      <c r="D9" s="52"/>
      <c r="E9" s="44"/>
      <c r="F9" s="45"/>
      <c r="H9" s="9"/>
    </row>
    <row r="10" spans="1:8" s="8" customFormat="1" ht="20" customHeight="1" x14ac:dyDescent="0.2">
      <c r="A10" s="9"/>
      <c r="B10" s="51" t="s">
        <v>7</v>
      </c>
      <c r="C10" s="135" t="s">
        <v>161</v>
      </c>
      <c r="D10" s="52"/>
      <c r="E10" s="44">
        <v>271000</v>
      </c>
      <c r="F10" s="45"/>
      <c r="H10" s="9"/>
    </row>
    <row r="11" spans="1:8" s="8" customFormat="1" ht="20" customHeight="1" x14ac:dyDescent="0.2">
      <c r="A11" s="9"/>
      <c r="B11" s="51" t="s">
        <v>162</v>
      </c>
      <c r="C11" s="136" t="s">
        <v>163</v>
      </c>
      <c r="D11" s="52"/>
      <c r="E11" s="44"/>
      <c r="F11" s="45">
        <v>271000</v>
      </c>
      <c r="G11" s="9"/>
      <c r="H11" s="9"/>
    </row>
    <row r="12" spans="1:8" s="8" customFormat="1" ht="20" customHeight="1" x14ac:dyDescent="0.2">
      <c r="A12" s="9"/>
      <c r="B12" s="51"/>
      <c r="C12" s="135" t="s">
        <v>164</v>
      </c>
      <c r="D12" s="52"/>
      <c r="E12" s="44"/>
      <c r="F12" s="45"/>
      <c r="G12" s="9"/>
      <c r="H12" s="9"/>
    </row>
    <row r="13" spans="1:8" s="8" customFormat="1" ht="20" customHeight="1" x14ac:dyDescent="0.2">
      <c r="A13" s="9"/>
      <c r="B13" s="51"/>
      <c r="C13" s="53"/>
      <c r="D13" s="52"/>
      <c r="E13" s="44"/>
      <c r="F13" s="45"/>
      <c r="G13" s="9"/>
      <c r="H13" s="9"/>
    </row>
    <row r="14" spans="1:8" s="8" customFormat="1" ht="20" customHeight="1" x14ac:dyDescent="0.2">
      <c r="A14" s="9"/>
      <c r="B14" s="51"/>
      <c r="C14" s="136" t="s">
        <v>165</v>
      </c>
      <c r="D14" s="170">
        <v>272000</v>
      </c>
      <c r="E14" s="44"/>
      <c r="F14" s="45"/>
      <c r="G14" s="9"/>
      <c r="H14" s="9"/>
    </row>
    <row r="15" spans="1:8" s="8" customFormat="1" ht="20" customHeight="1" x14ac:dyDescent="0.2">
      <c r="A15" s="9"/>
      <c r="B15" s="51"/>
      <c r="C15" s="136" t="s">
        <v>166</v>
      </c>
      <c r="D15" s="171">
        <v>-1000</v>
      </c>
      <c r="E15" s="44"/>
      <c r="F15" s="45"/>
      <c r="G15" s="9"/>
      <c r="H15" s="9"/>
    </row>
    <row r="16" spans="1:8" ht="20" customHeight="1" x14ac:dyDescent="0.2">
      <c r="B16" s="51"/>
      <c r="C16" s="136" t="s">
        <v>167</v>
      </c>
      <c r="D16" s="172">
        <v>271000</v>
      </c>
      <c r="E16" s="44"/>
      <c r="F16" s="45"/>
      <c r="G16" s="9"/>
    </row>
    <row r="17" spans="2:7" ht="20" customHeight="1" x14ac:dyDescent="0.2">
      <c r="B17" s="51"/>
      <c r="C17" s="53"/>
      <c r="D17" s="52"/>
      <c r="E17" s="44"/>
      <c r="F17" s="45"/>
      <c r="G17" s="9"/>
    </row>
    <row r="18" spans="2:7" ht="20" customHeight="1" x14ac:dyDescent="0.2">
      <c r="B18" s="51" t="s">
        <v>168</v>
      </c>
      <c r="C18" s="135" t="s">
        <v>169</v>
      </c>
      <c r="D18" s="52"/>
      <c r="E18" s="44">
        <v>10000</v>
      </c>
      <c r="F18" s="45"/>
    </row>
    <row r="19" spans="2:7" ht="20" customHeight="1" x14ac:dyDescent="0.2">
      <c r="B19" s="51"/>
      <c r="C19" s="136" t="s">
        <v>170</v>
      </c>
      <c r="D19" s="52"/>
      <c r="E19" s="44"/>
      <c r="F19" s="45">
        <v>1200</v>
      </c>
    </row>
    <row r="20" spans="2:7" ht="20" customHeight="1" x14ac:dyDescent="0.2">
      <c r="B20" s="51"/>
      <c r="C20" s="137" t="s">
        <v>212</v>
      </c>
      <c r="D20" s="52"/>
      <c r="E20" s="44"/>
      <c r="F20" s="45">
        <v>400</v>
      </c>
    </row>
    <row r="21" spans="2:7" ht="20" customHeight="1" x14ac:dyDescent="0.2">
      <c r="B21" s="51"/>
      <c r="C21" s="136" t="s">
        <v>171</v>
      </c>
      <c r="D21" s="52"/>
      <c r="E21" s="44"/>
      <c r="F21" s="45">
        <v>200</v>
      </c>
    </row>
    <row r="22" spans="2:7" ht="20" customHeight="1" x14ac:dyDescent="0.2">
      <c r="B22" s="51"/>
      <c r="C22" s="136" t="s">
        <v>172</v>
      </c>
      <c r="D22" s="52"/>
      <c r="E22" s="44"/>
      <c r="F22" s="45">
        <v>400</v>
      </c>
    </row>
    <row r="23" spans="2:7" ht="20" customHeight="1" x14ac:dyDescent="0.2">
      <c r="B23" s="51"/>
      <c r="C23" s="136" t="s">
        <v>173</v>
      </c>
      <c r="D23" s="52"/>
      <c r="E23" s="44"/>
      <c r="F23" s="45">
        <v>7800</v>
      </c>
    </row>
    <row r="24" spans="2:7" ht="20" customHeight="1" x14ac:dyDescent="0.2">
      <c r="B24" s="51"/>
      <c r="C24" s="135" t="s">
        <v>174</v>
      </c>
      <c r="D24" s="52"/>
      <c r="E24" s="44"/>
      <c r="F24" s="45"/>
    </row>
    <row r="25" spans="2:7" ht="20" customHeight="1" x14ac:dyDescent="0.2">
      <c r="B25" s="51"/>
      <c r="C25" s="53"/>
      <c r="D25" s="52"/>
      <c r="E25" s="44"/>
      <c r="F25" s="45"/>
    </row>
    <row r="26" spans="2:7" ht="20" customHeight="1" x14ac:dyDescent="0.2">
      <c r="B26" s="51" t="s">
        <v>175</v>
      </c>
      <c r="C26" s="138" t="s">
        <v>210</v>
      </c>
      <c r="D26" s="52"/>
      <c r="E26" s="44">
        <v>400</v>
      </c>
      <c r="F26" s="45"/>
    </row>
    <row r="27" spans="2:7" ht="20" customHeight="1" x14ac:dyDescent="0.2">
      <c r="B27" s="51"/>
      <c r="C27" s="138" t="s">
        <v>211</v>
      </c>
      <c r="D27" s="52"/>
      <c r="E27" s="44">
        <v>0</v>
      </c>
      <c r="F27" s="45"/>
    </row>
    <row r="28" spans="2:7" ht="20" customHeight="1" x14ac:dyDescent="0.2">
      <c r="B28" s="51"/>
      <c r="C28" s="135" t="s">
        <v>176</v>
      </c>
      <c r="D28" s="52"/>
      <c r="E28" s="44">
        <v>400</v>
      </c>
      <c r="F28" s="45"/>
    </row>
    <row r="29" spans="2:7" ht="20" customHeight="1" x14ac:dyDescent="0.2">
      <c r="B29" s="51"/>
      <c r="C29" s="137" t="s">
        <v>212</v>
      </c>
      <c r="D29" s="52"/>
      <c r="E29" s="44"/>
      <c r="F29" s="45">
        <v>400</v>
      </c>
    </row>
    <row r="30" spans="2:7" ht="20" customHeight="1" x14ac:dyDescent="0.2">
      <c r="B30" s="51"/>
      <c r="C30" s="136" t="s">
        <v>171</v>
      </c>
      <c r="D30" s="52"/>
      <c r="E30" s="44"/>
      <c r="F30" s="45">
        <v>200</v>
      </c>
    </row>
    <row r="31" spans="2:7" ht="20" customHeight="1" x14ac:dyDescent="0.2">
      <c r="B31" s="51"/>
      <c r="C31" s="136" t="s">
        <v>172</v>
      </c>
      <c r="D31" s="52"/>
      <c r="E31" s="44"/>
      <c r="F31" s="45">
        <v>400</v>
      </c>
    </row>
    <row r="32" spans="2:7" ht="20" customHeight="1" x14ac:dyDescent="0.2">
      <c r="B32" s="51"/>
      <c r="C32" s="135" t="s">
        <v>177</v>
      </c>
      <c r="D32" s="52"/>
      <c r="E32" s="44"/>
      <c r="F32" s="45"/>
    </row>
    <row r="33" spans="1:6" ht="20" customHeight="1" x14ac:dyDescent="0.2">
      <c r="B33" s="51"/>
      <c r="C33" s="53"/>
      <c r="D33" s="52"/>
      <c r="E33" s="44"/>
      <c r="F33" s="45"/>
    </row>
    <row r="34" spans="1:6" ht="20" customHeight="1" x14ac:dyDescent="0.2">
      <c r="B34" s="51" t="s">
        <v>9</v>
      </c>
      <c r="C34" s="135" t="s">
        <v>178</v>
      </c>
      <c r="D34" s="52"/>
      <c r="E34" s="44">
        <v>90000</v>
      </c>
      <c r="F34" s="45"/>
    </row>
    <row r="35" spans="1:6" ht="20" customHeight="1" x14ac:dyDescent="0.2">
      <c r="B35" s="51"/>
      <c r="C35" s="136" t="s">
        <v>179</v>
      </c>
      <c r="D35" s="52"/>
      <c r="E35" s="44"/>
      <c r="F35" s="45">
        <v>90000</v>
      </c>
    </row>
    <row r="36" spans="1:6" ht="20" customHeight="1" x14ac:dyDescent="0.2">
      <c r="B36" s="51"/>
      <c r="C36" s="135" t="s">
        <v>180</v>
      </c>
      <c r="D36" s="52"/>
      <c r="E36" s="44"/>
      <c r="F36" s="45"/>
    </row>
    <row r="37" spans="1:6" ht="20" customHeight="1" x14ac:dyDescent="0.2">
      <c r="B37" s="51"/>
      <c r="C37" s="53"/>
      <c r="D37" s="52"/>
      <c r="E37" s="44"/>
      <c r="F37" s="45"/>
    </row>
    <row r="38" spans="1:6" ht="20" customHeight="1" x14ac:dyDescent="0.2">
      <c r="B38" s="51" t="s">
        <v>10</v>
      </c>
      <c r="C38" s="135" t="s">
        <v>181</v>
      </c>
      <c r="D38" s="52"/>
      <c r="E38" s="44">
        <v>40000</v>
      </c>
      <c r="F38" s="45"/>
    </row>
    <row r="39" spans="1:6" ht="20" customHeight="1" x14ac:dyDescent="0.2">
      <c r="B39" s="47"/>
      <c r="C39" s="141" t="s">
        <v>182</v>
      </c>
      <c r="D39" s="142"/>
      <c r="E39" s="48"/>
      <c r="F39" s="50">
        <v>40000</v>
      </c>
    </row>
    <row r="40" spans="1:6" ht="20" customHeight="1" x14ac:dyDescent="0.2">
      <c r="B40" s="47"/>
      <c r="C40" s="140" t="s">
        <v>213</v>
      </c>
      <c r="D40" s="139"/>
      <c r="E40" s="48"/>
      <c r="F40" s="50"/>
    </row>
    <row r="41" spans="1:6" ht="20" customHeight="1" x14ac:dyDescent="0.2">
      <c r="B41" s="116"/>
      <c r="C41" s="116"/>
      <c r="D41" s="116"/>
      <c r="E41" s="116"/>
      <c r="F41" s="116"/>
    </row>
    <row r="42" spans="1:6" ht="20" customHeight="1" x14ac:dyDescent="0.2">
      <c r="B42" s="132"/>
      <c r="C42" s="132"/>
      <c r="D42" s="132"/>
      <c r="E42" s="132"/>
      <c r="F42" s="132"/>
    </row>
    <row r="43" spans="1:6" ht="20" customHeight="1" x14ac:dyDescent="0.2">
      <c r="B43" s="143" t="s">
        <v>214</v>
      </c>
      <c r="C43" s="20"/>
      <c r="D43" s="39"/>
      <c r="E43" s="41"/>
      <c r="F43" s="42"/>
    </row>
    <row r="44" spans="1:6" ht="20" customHeight="1" x14ac:dyDescent="0.2">
      <c r="B44" s="40">
        <v>2019</v>
      </c>
      <c r="C44" s="144" t="s">
        <v>54</v>
      </c>
      <c r="D44" s="118"/>
      <c r="E44" s="145" t="s">
        <v>16</v>
      </c>
      <c r="F44" s="145" t="s">
        <v>17</v>
      </c>
    </row>
    <row r="45" spans="1:6" ht="20" customHeight="1" x14ac:dyDescent="0.2">
      <c r="A45" s="8"/>
      <c r="B45" s="46" t="s">
        <v>11</v>
      </c>
      <c r="C45" s="133" t="s">
        <v>183</v>
      </c>
      <c r="D45" s="134"/>
      <c r="E45" s="49">
        <v>40000</v>
      </c>
      <c r="F45" s="54"/>
    </row>
    <row r="46" spans="1:6" ht="20" customHeight="1" x14ac:dyDescent="0.2">
      <c r="A46" s="8"/>
      <c r="B46" s="51"/>
      <c r="C46" s="136" t="s">
        <v>184</v>
      </c>
      <c r="D46" s="52"/>
      <c r="E46" s="44"/>
      <c r="F46" s="45">
        <v>40000</v>
      </c>
    </row>
    <row r="47" spans="1:6" ht="20" customHeight="1" x14ac:dyDescent="0.2">
      <c r="B47" s="51"/>
      <c r="C47" s="135" t="s">
        <v>185</v>
      </c>
      <c r="D47" s="52"/>
      <c r="E47" s="44">
        <v>300</v>
      </c>
      <c r="F47" s="45"/>
    </row>
    <row r="48" spans="1:6" ht="20" customHeight="1" x14ac:dyDescent="0.2">
      <c r="B48" s="51"/>
      <c r="C48" s="136" t="s">
        <v>186</v>
      </c>
      <c r="D48" s="52"/>
      <c r="E48" s="44"/>
      <c r="F48" s="45">
        <v>300</v>
      </c>
    </row>
    <row r="49" spans="2:6" ht="20" customHeight="1" x14ac:dyDescent="0.2">
      <c r="B49" s="51"/>
      <c r="C49" s="135" t="s">
        <v>187</v>
      </c>
      <c r="D49" s="52"/>
      <c r="E49" s="44"/>
      <c r="F49" s="45"/>
    </row>
    <row r="50" spans="2:6" ht="20" customHeight="1" x14ac:dyDescent="0.2">
      <c r="B50" s="51"/>
      <c r="C50" s="136" t="s">
        <v>188</v>
      </c>
      <c r="D50" s="147">
        <v>40000</v>
      </c>
      <c r="E50" s="44"/>
      <c r="F50" s="45"/>
    </row>
    <row r="51" spans="2:6" ht="20" customHeight="1" x14ac:dyDescent="0.2">
      <c r="B51" s="51"/>
      <c r="C51" s="136" t="s">
        <v>189</v>
      </c>
      <c r="D51" s="148">
        <v>0.03</v>
      </c>
      <c r="E51" s="44"/>
      <c r="F51" s="45"/>
    </row>
    <row r="52" spans="2:6" ht="20" customHeight="1" x14ac:dyDescent="0.2">
      <c r="B52" s="51"/>
      <c r="C52" s="136" t="s">
        <v>190</v>
      </c>
      <c r="D52" s="149">
        <v>3</v>
      </c>
      <c r="E52" s="44"/>
      <c r="F52" s="45"/>
    </row>
    <row r="53" spans="2:6" ht="20" customHeight="1" x14ac:dyDescent="0.2">
      <c r="B53" s="51"/>
      <c r="C53" s="136" t="s">
        <v>191</v>
      </c>
      <c r="D53" s="149">
        <v>12</v>
      </c>
      <c r="E53" s="44"/>
      <c r="F53" s="45"/>
    </row>
    <row r="54" spans="2:6" ht="20" customHeight="1" x14ac:dyDescent="0.2">
      <c r="B54" s="51"/>
      <c r="C54" s="136" t="s">
        <v>192</v>
      </c>
      <c r="D54" s="149">
        <v>300</v>
      </c>
      <c r="E54" s="44"/>
      <c r="F54" s="45"/>
    </row>
    <row r="55" spans="2:6" ht="20" customHeight="1" x14ac:dyDescent="0.2">
      <c r="B55" s="51"/>
      <c r="C55" s="53"/>
      <c r="D55" s="52"/>
      <c r="E55" s="44"/>
      <c r="F55" s="45"/>
    </row>
    <row r="56" spans="2:6" ht="20" customHeight="1" x14ac:dyDescent="0.2">
      <c r="B56" s="51"/>
      <c r="C56" s="53"/>
      <c r="D56" s="52"/>
      <c r="E56" s="44"/>
      <c r="F56" s="45"/>
    </row>
    <row r="57" spans="2:6" ht="20" customHeight="1" x14ac:dyDescent="0.2">
      <c r="B57" s="51" t="s">
        <v>12</v>
      </c>
      <c r="C57" s="135" t="s">
        <v>193</v>
      </c>
      <c r="D57" s="52"/>
      <c r="E57" s="44"/>
      <c r="F57" s="45"/>
    </row>
    <row r="58" spans="2:6" ht="20" customHeight="1" x14ac:dyDescent="0.2">
      <c r="B58" s="51"/>
      <c r="C58" s="136" t="s">
        <v>179</v>
      </c>
      <c r="D58" s="52"/>
      <c r="E58" s="44"/>
      <c r="F58" s="45"/>
    </row>
    <row r="59" spans="2:6" ht="20" customHeight="1" x14ac:dyDescent="0.2">
      <c r="B59" s="51"/>
      <c r="C59" s="135" t="str">
        <f>IF('[1]Adjusting Entries'!J41="Possible","No entry is recorded since the likelihood of success is not probable.","To record estimated lawsuit damages. (An entry is recorded since the likelihood of success is probable and the amount is known. )")</f>
        <v>To record estimated lawsuit damages. (An entry is recorded since the likelihood of success is probable and the amount is known. )</v>
      </c>
      <c r="D59" s="52"/>
      <c r="E59" s="44"/>
      <c r="F59" s="45"/>
    </row>
    <row r="60" spans="2:6" ht="20" customHeight="1" x14ac:dyDescent="0.2">
      <c r="B60" s="51"/>
      <c r="C60" s="53"/>
      <c r="D60" s="52"/>
      <c r="E60" s="44"/>
      <c r="F60" s="45"/>
    </row>
    <row r="61" spans="2:6" ht="20" customHeight="1" x14ac:dyDescent="0.2">
      <c r="B61" s="51" t="s">
        <v>13</v>
      </c>
      <c r="C61" s="135" t="s">
        <v>194</v>
      </c>
      <c r="D61" s="52"/>
      <c r="E61" s="44">
        <v>32640</v>
      </c>
      <c r="F61" s="45"/>
    </row>
    <row r="62" spans="2:6" ht="20" customHeight="1" x14ac:dyDescent="0.2">
      <c r="B62" s="51"/>
      <c r="C62" s="136" t="s">
        <v>195</v>
      </c>
      <c r="D62" s="52"/>
      <c r="E62" s="44"/>
      <c r="F62" s="45">
        <v>32640</v>
      </c>
    </row>
    <row r="63" spans="2:6" ht="20" customHeight="1" x14ac:dyDescent="0.2">
      <c r="B63" s="51"/>
      <c r="C63" s="135" t="s">
        <v>196</v>
      </c>
      <c r="D63" s="52"/>
      <c r="E63" s="44"/>
      <c r="F63" s="45"/>
    </row>
    <row r="64" spans="2:6" ht="20" customHeight="1" x14ac:dyDescent="0.2">
      <c r="B64" s="51"/>
      <c r="C64" s="53"/>
      <c r="D64" s="52"/>
      <c r="E64" s="150" t="s">
        <v>215</v>
      </c>
      <c r="F64" s="45"/>
    </row>
    <row r="65" spans="2:6" ht="20" customHeight="1" x14ac:dyDescent="0.2">
      <c r="B65" s="51" t="s">
        <v>198</v>
      </c>
      <c r="C65" s="53" t="s">
        <v>199</v>
      </c>
      <c r="D65" s="151" t="s">
        <v>217</v>
      </c>
      <c r="E65" s="150" t="s">
        <v>216</v>
      </c>
      <c r="F65" s="152" t="s">
        <v>197</v>
      </c>
    </row>
    <row r="66" spans="2:6" ht="20" customHeight="1" thickBot="1" x14ac:dyDescent="0.25">
      <c r="B66" s="51">
        <v>2019</v>
      </c>
      <c r="C66" s="154">
        <v>1632000</v>
      </c>
      <c r="D66" s="146">
        <v>130560</v>
      </c>
      <c r="E66" s="153">
        <v>32640</v>
      </c>
      <c r="F66" s="45">
        <v>1599360</v>
      </c>
    </row>
    <row r="67" spans="2:6" ht="20" customHeight="1" thickBot="1" x14ac:dyDescent="0.25">
      <c r="B67" s="51">
        <v>2020</v>
      </c>
      <c r="C67" s="154">
        <v>1599360</v>
      </c>
      <c r="D67" s="155">
        <v>127949</v>
      </c>
      <c r="E67" s="158">
        <v>35251</v>
      </c>
      <c r="F67" s="156">
        <v>1564109</v>
      </c>
    </row>
    <row r="68" spans="2:6" ht="20" customHeight="1" x14ac:dyDescent="0.2">
      <c r="B68" s="51"/>
      <c r="C68" s="135" t="s">
        <v>200</v>
      </c>
      <c r="D68" s="52"/>
      <c r="E68" s="157"/>
      <c r="F68" s="45"/>
    </row>
    <row r="69" spans="2:6" ht="20" customHeight="1" x14ac:dyDescent="0.2">
      <c r="B69" s="51"/>
      <c r="C69" s="53"/>
      <c r="D69" s="52"/>
      <c r="E69" s="44"/>
      <c r="F69" s="45"/>
    </row>
    <row r="70" spans="2:6" ht="20" customHeight="1" x14ac:dyDescent="0.2">
      <c r="B70" s="51" t="s">
        <v>14</v>
      </c>
      <c r="C70" s="135" t="s">
        <v>201</v>
      </c>
      <c r="D70" s="52"/>
      <c r="E70" s="44"/>
      <c r="F70" s="45">
        <v>102286</v>
      </c>
    </row>
    <row r="71" spans="2:6" ht="20" customHeight="1" x14ac:dyDescent="0.2">
      <c r="B71" s="51"/>
      <c r="C71" s="136" t="s">
        <v>202</v>
      </c>
      <c r="D71" s="52"/>
      <c r="E71" s="44">
        <v>102286</v>
      </c>
      <c r="F71" s="45"/>
    </row>
    <row r="72" spans="2:6" ht="20" customHeight="1" x14ac:dyDescent="0.2">
      <c r="B72" s="51"/>
      <c r="C72" s="135" t="s">
        <v>203</v>
      </c>
      <c r="D72" s="52"/>
      <c r="E72" s="44"/>
      <c r="F72" s="45"/>
    </row>
    <row r="73" spans="2:6" ht="20" customHeight="1" x14ac:dyDescent="0.2">
      <c r="B73" s="51"/>
      <c r="C73" s="138" t="s">
        <v>204</v>
      </c>
      <c r="D73" s="159">
        <v>3873140</v>
      </c>
      <c r="E73" s="44"/>
      <c r="F73" s="45"/>
    </row>
    <row r="74" spans="2:6" ht="20" customHeight="1" x14ac:dyDescent="0.2">
      <c r="B74" s="51"/>
      <c r="C74" s="135" t="s">
        <v>205</v>
      </c>
      <c r="D74" s="148">
        <v>0.1</v>
      </c>
      <c r="E74" s="44"/>
      <c r="F74" s="45"/>
    </row>
    <row r="75" spans="2:6" ht="20" customHeight="1" x14ac:dyDescent="0.2">
      <c r="B75" s="173"/>
      <c r="C75" s="174" t="s">
        <v>206</v>
      </c>
      <c r="D75" s="146">
        <v>387314</v>
      </c>
      <c r="E75" s="44"/>
      <c r="F75" s="45"/>
    </row>
    <row r="76" spans="2:6" ht="20" customHeight="1" x14ac:dyDescent="0.2">
      <c r="B76" s="173"/>
      <c r="C76" s="163" t="s">
        <v>207</v>
      </c>
      <c r="D76" s="160">
        <v>-489600</v>
      </c>
      <c r="E76" s="44"/>
      <c r="F76" s="45"/>
    </row>
    <row r="77" spans="2:6" ht="20" customHeight="1" x14ac:dyDescent="0.2">
      <c r="B77" s="47"/>
      <c r="C77" s="161" t="s">
        <v>218</v>
      </c>
      <c r="D77" s="162">
        <v>-102286</v>
      </c>
      <c r="E77" s="44"/>
      <c r="F77" s="45"/>
    </row>
    <row r="78" spans="2:6" ht="20" customHeight="1" x14ac:dyDescent="0.2">
      <c r="B78" s="47"/>
      <c r="C78" s="163"/>
      <c r="D78" s="163"/>
      <c r="E78" s="48"/>
      <c r="F78" s="50"/>
    </row>
    <row r="79" spans="2:6" ht="20" customHeight="1" x14ac:dyDescent="0.2">
      <c r="F79" s="9"/>
    </row>
    <row r="80" spans="2:6" ht="20" customHeight="1" x14ac:dyDescent="0.2">
      <c r="F80" s="9"/>
    </row>
    <row r="81" spans="1:6" ht="20" customHeight="1" x14ac:dyDescent="0.2">
      <c r="B81" s="116"/>
      <c r="C81" s="116" t="s">
        <v>208</v>
      </c>
      <c r="D81" s="116">
        <f>SUM(D78:D80)</f>
        <v>0</v>
      </c>
      <c r="E81" s="116"/>
      <c r="F81" s="116"/>
    </row>
    <row r="82" spans="1:6" ht="20" customHeight="1" x14ac:dyDescent="0.2">
      <c r="B82" s="132"/>
      <c r="C82" s="132"/>
      <c r="D82" s="132"/>
      <c r="E82" s="132"/>
      <c r="F82" s="132"/>
    </row>
    <row r="83" spans="1:6" ht="20" customHeight="1" x14ac:dyDescent="0.2">
      <c r="B83" s="19" t="s">
        <v>19</v>
      </c>
      <c r="C83" s="20"/>
      <c r="D83" s="39"/>
      <c r="E83" s="41"/>
      <c r="F83" s="42"/>
    </row>
    <row r="84" spans="1:6" ht="20" customHeight="1" x14ac:dyDescent="0.2">
      <c r="B84" s="40">
        <v>2019</v>
      </c>
      <c r="C84" s="117" t="s">
        <v>54</v>
      </c>
      <c r="D84" s="118"/>
      <c r="E84" s="43" t="s">
        <v>16</v>
      </c>
      <c r="F84" s="43" t="s">
        <v>17</v>
      </c>
    </row>
    <row r="85" spans="1:6" ht="20" customHeight="1" x14ac:dyDescent="0.2">
      <c r="A85" s="8"/>
      <c r="B85" s="46"/>
      <c r="C85" s="119"/>
      <c r="D85" s="120"/>
      <c r="E85" s="49"/>
      <c r="F85" s="54"/>
    </row>
    <row r="86" spans="1:6" ht="20" customHeight="1" x14ac:dyDescent="0.2">
      <c r="A86" s="8"/>
      <c r="B86" s="51"/>
      <c r="C86" s="53"/>
      <c r="D86" s="52"/>
      <c r="E86" s="44"/>
      <c r="F86" s="45"/>
    </row>
    <row r="87" spans="1:6" ht="20" customHeight="1" x14ac:dyDescent="0.2">
      <c r="B87" s="51"/>
      <c r="C87" s="53"/>
      <c r="D87" s="52"/>
      <c r="E87" s="44"/>
      <c r="F87" s="45"/>
    </row>
    <row r="88" spans="1:6" ht="20" customHeight="1" x14ac:dyDescent="0.2">
      <c r="B88" s="51"/>
      <c r="C88" s="53"/>
      <c r="D88" s="52"/>
      <c r="E88" s="44"/>
      <c r="F88" s="45"/>
    </row>
    <row r="89" spans="1:6" ht="20" customHeight="1" x14ac:dyDescent="0.2">
      <c r="B89" s="51"/>
      <c r="C89" s="53"/>
      <c r="D89" s="52"/>
      <c r="E89" s="44"/>
      <c r="F89" s="45"/>
    </row>
    <row r="90" spans="1:6" ht="20" customHeight="1" x14ac:dyDescent="0.2">
      <c r="B90" s="51"/>
      <c r="C90" s="53"/>
      <c r="D90" s="52"/>
      <c r="E90" s="44"/>
      <c r="F90" s="45"/>
    </row>
    <row r="91" spans="1:6" ht="20" customHeight="1" x14ac:dyDescent="0.2">
      <c r="B91" s="51"/>
      <c r="C91" s="53"/>
      <c r="D91" s="52"/>
      <c r="E91" s="44"/>
      <c r="F91" s="45"/>
    </row>
    <row r="92" spans="1:6" ht="20" customHeight="1" x14ac:dyDescent="0.2">
      <c r="B92" s="51"/>
      <c r="C92" s="53"/>
      <c r="D92" s="52"/>
      <c r="E92" s="44"/>
      <c r="F92" s="45"/>
    </row>
    <row r="93" spans="1:6" ht="20" customHeight="1" x14ac:dyDescent="0.2">
      <c r="B93" s="51"/>
      <c r="C93" s="53"/>
      <c r="D93" s="52"/>
      <c r="E93" s="44"/>
      <c r="F93" s="45"/>
    </row>
    <row r="94" spans="1:6" ht="20" customHeight="1" x14ac:dyDescent="0.2">
      <c r="B94" s="51"/>
      <c r="C94" s="53"/>
      <c r="D94" s="52"/>
      <c r="E94" s="44"/>
      <c r="F94" s="45"/>
    </row>
    <row r="95" spans="1:6" ht="20" customHeight="1" x14ac:dyDescent="0.2">
      <c r="B95" s="51"/>
      <c r="C95" s="53"/>
      <c r="D95" s="52"/>
      <c r="E95" s="44"/>
      <c r="F95" s="45"/>
    </row>
    <row r="96" spans="1:6" ht="20" customHeight="1" x14ac:dyDescent="0.2">
      <c r="B96" s="51"/>
      <c r="C96" s="53"/>
      <c r="D96" s="52"/>
      <c r="E96" s="44"/>
      <c r="F96" s="45"/>
    </row>
    <row r="97" spans="2:6" ht="20" customHeight="1" x14ac:dyDescent="0.2">
      <c r="B97" s="51"/>
      <c r="C97" s="53"/>
      <c r="D97" s="52"/>
      <c r="E97" s="44"/>
      <c r="F97" s="45"/>
    </row>
    <row r="98" spans="2:6" ht="20" customHeight="1" x14ac:dyDescent="0.2">
      <c r="B98" s="51"/>
      <c r="C98" s="53"/>
      <c r="D98" s="52"/>
      <c r="E98" s="44"/>
      <c r="F98" s="45"/>
    </row>
    <row r="99" spans="2:6" ht="20" customHeight="1" x14ac:dyDescent="0.2">
      <c r="B99" s="51"/>
      <c r="C99" s="53"/>
      <c r="D99" s="52"/>
      <c r="E99" s="44"/>
      <c r="F99" s="45"/>
    </row>
    <row r="100" spans="2:6" ht="20" customHeight="1" x14ac:dyDescent="0.2">
      <c r="B100" s="51"/>
      <c r="C100" s="53"/>
      <c r="D100" s="52"/>
      <c r="E100" s="44"/>
      <c r="F100" s="45"/>
    </row>
    <row r="101" spans="2:6" ht="20" customHeight="1" x14ac:dyDescent="0.2">
      <c r="B101" s="51"/>
      <c r="C101" s="53"/>
      <c r="D101" s="52"/>
      <c r="E101" s="44"/>
      <c r="F101" s="45"/>
    </row>
    <row r="102" spans="2:6" ht="20" customHeight="1" x14ac:dyDescent="0.2">
      <c r="B102" s="51"/>
      <c r="C102" s="53"/>
      <c r="D102" s="52"/>
      <c r="E102" s="44"/>
      <c r="F102" s="45"/>
    </row>
    <row r="103" spans="2:6" ht="20" customHeight="1" x14ac:dyDescent="0.2">
      <c r="B103" s="51"/>
      <c r="C103" s="53"/>
      <c r="D103" s="52"/>
      <c r="E103" s="44"/>
      <c r="F103" s="45"/>
    </row>
    <row r="104" spans="2:6" ht="20" customHeight="1" x14ac:dyDescent="0.2">
      <c r="B104" s="51"/>
      <c r="C104" s="53"/>
      <c r="D104" s="52"/>
      <c r="E104" s="44"/>
      <c r="F104" s="45"/>
    </row>
    <row r="105" spans="2:6" ht="20" customHeight="1" x14ac:dyDescent="0.2">
      <c r="B105" s="51"/>
      <c r="C105" s="53"/>
      <c r="D105" s="52"/>
      <c r="E105" s="44"/>
      <c r="F105" s="45"/>
    </row>
    <row r="106" spans="2:6" ht="20" customHeight="1" x14ac:dyDescent="0.2">
      <c r="B106" s="51"/>
      <c r="C106" s="53"/>
      <c r="D106" s="52"/>
      <c r="E106" s="44"/>
      <c r="F106" s="45"/>
    </row>
    <row r="107" spans="2:6" ht="20" customHeight="1" x14ac:dyDescent="0.2">
      <c r="B107" s="51"/>
      <c r="C107" s="53"/>
      <c r="D107" s="52"/>
      <c r="E107" s="44"/>
      <c r="F107" s="45"/>
    </row>
    <row r="108" spans="2:6" ht="20" customHeight="1" x14ac:dyDescent="0.2">
      <c r="B108" s="51"/>
      <c r="C108" s="53"/>
      <c r="D108" s="52"/>
      <c r="E108" s="44"/>
      <c r="F108" s="45"/>
    </row>
    <row r="109" spans="2:6" ht="20" customHeight="1" x14ac:dyDescent="0.2">
      <c r="B109" s="51"/>
      <c r="C109" s="53"/>
      <c r="D109" s="52"/>
      <c r="E109" s="44"/>
      <c r="F109" s="45"/>
    </row>
    <row r="110" spans="2:6" ht="20" customHeight="1" x14ac:dyDescent="0.2">
      <c r="B110" s="51"/>
      <c r="C110" s="53"/>
      <c r="D110" s="52"/>
      <c r="E110" s="44"/>
      <c r="F110" s="45"/>
    </row>
    <row r="111" spans="2:6" ht="20" customHeight="1" x14ac:dyDescent="0.2">
      <c r="B111" s="51"/>
      <c r="C111" s="53"/>
      <c r="D111" s="52"/>
      <c r="E111" s="44"/>
      <c r="F111" s="45"/>
    </row>
    <row r="112" spans="2:6" ht="20" customHeight="1" x14ac:dyDescent="0.2">
      <c r="B112" s="51"/>
      <c r="C112" s="53"/>
      <c r="D112" s="52"/>
      <c r="E112" s="44"/>
      <c r="F112" s="45"/>
    </row>
    <row r="113" spans="1:6" ht="20" customHeight="1" x14ac:dyDescent="0.2">
      <c r="B113" s="51"/>
      <c r="C113" s="53"/>
      <c r="D113" s="52"/>
      <c r="E113" s="44"/>
      <c r="F113" s="45"/>
    </row>
    <row r="114" spans="1:6" ht="20" customHeight="1" x14ac:dyDescent="0.2">
      <c r="B114" s="51"/>
      <c r="C114" s="53"/>
      <c r="D114" s="52"/>
      <c r="E114" s="44"/>
      <c r="F114" s="45"/>
    </row>
    <row r="115" spans="1:6" ht="20" customHeight="1" x14ac:dyDescent="0.2">
      <c r="B115" s="51"/>
      <c r="C115" s="53"/>
      <c r="D115" s="52"/>
      <c r="E115" s="44"/>
      <c r="F115" s="45"/>
    </row>
    <row r="116" spans="1:6" ht="20" customHeight="1" x14ac:dyDescent="0.2">
      <c r="B116" s="51"/>
      <c r="C116" s="53"/>
      <c r="D116" s="52"/>
      <c r="E116" s="44"/>
      <c r="F116" s="45"/>
    </row>
    <row r="117" spans="1:6" ht="20" customHeight="1" x14ac:dyDescent="0.2">
      <c r="B117" s="51"/>
      <c r="C117" s="53"/>
      <c r="D117" s="52"/>
      <c r="E117" s="44"/>
      <c r="F117" s="45"/>
    </row>
    <row r="118" spans="1:6" ht="20" customHeight="1" x14ac:dyDescent="0.2">
      <c r="B118" s="51"/>
      <c r="C118" s="53"/>
      <c r="D118" s="52"/>
      <c r="E118" s="44"/>
      <c r="F118" s="45"/>
    </row>
    <row r="119" spans="1:6" ht="20" customHeight="1" x14ac:dyDescent="0.2">
      <c r="B119" s="47"/>
      <c r="C119" s="114"/>
      <c r="D119" s="115"/>
      <c r="E119" s="48"/>
      <c r="F119" s="50"/>
    </row>
    <row r="120" spans="1:6" ht="20" customHeight="1" x14ac:dyDescent="0.2">
      <c r="F120" s="9"/>
    </row>
    <row r="121" spans="1:6" ht="20" customHeight="1" x14ac:dyDescent="0.2">
      <c r="B121" s="116" t="s">
        <v>115</v>
      </c>
      <c r="C121" s="116"/>
      <c r="D121" s="116"/>
      <c r="E121" s="116"/>
      <c r="F121" s="116"/>
    </row>
    <row r="122" spans="1:6" ht="20" customHeight="1" x14ac:dyDescent="0.2">
      <c r="B122" s="116" t="s">
        <v>18</v>
      </c>
      <c r="C122" s="116"/>
      <c r="D122" s="116"/>
      <c r="E122" s="116"/>
      <c r="F122" s="116"/>
    </row>
    <row r="123" spans="1:6" ht="20" customHeight="1" x14ac:dyDescent="0.2">
      <c r="B123" s="19" t="s">
        <v>19</v>
      </c>
      <c r="C123" s="20"/>
      <c r="D123" s="39"/>
      <c r="E123" s="41"/>
      <c r="F123" s="42"/>
    </row>
    <row r="124" spans="1:6" ht="20" customHeight="1" x14ac:dyDescent="0.2">
      <c r="B124" s="40">
        <v>2019</v>
      </c>
      <c r="C124" s="117" t="s">
        <v>54</v>
      </c>
      <c r="D124" s="118"/>
      <c r="E124" s="43" t="s">
        <v>16</v>
      </c>
      <c r="F124" s="43" t="s">
        <v>17</v>
      </c>
    </row>
    <row r="125" spans="1:6" ht="20" customHeight="1" x14ac:dyDescent="0.2">
      <c r="A125" s="8"/>
      <c r="B125" s="46"/>
      <c r="C125" s="119"/>
      <c r="D125" s="120"/>
      <c r="E125" s="49"/>
      <c r="F125" s="54"/>
    </row>
    <row r="126" spans="1:6" ht="20" customHeight="1" x14ac:dyDescent="0.2">
      <c r="A126" s="8"/>
      <c r="B126" s="51"/>
      <c r="C126" s="53"/>
      <c r="D126" s="52"/>
      <c r="E126" s="44"/>
      <c r="F126" s="45"/>
    </row>
    <row r="127" spans="1:6" ht="20" customHeight="1" x14ac:dyDescent="0.2">
      <c r="B127" s="51"/>
      <c r="C127" s="53"/>
      <c r="D127" s="52"/>
      <c r="E127" s="44"/>
      <c r="F127" s="45"/>
    </row>
    <row r="128" spans="1:6" ht="20" customHeight="1" x14ac:dyDescent="0.2">
      <c r="B128" s="51"/>
      <c r="C128" s="53"/>
      <c r="D128" s="52"/>
      <c r="E128" s="44"/>
      <c r="F128" s="45"/>
    </row>
    <row r="129" spans="2:6" ht="20" customHeight="1" x14ac:dyDescent="0.2">
      <c r="B129" s="51"/>
      <c r="C129" s="53"/>
      <c r="D129" s="52"/>
      <c r="E129" s="44"/>
      <c r="F129" s="45"/>
    </row>
    <row r="130" spans="2:6" ht="20" customHeight="1" x14ac:dyDescent="0.2">
      <c r="B130" s="51"/>
      <c r="C130" s="53"/>
      <c r="D130" s="52"/>
      <c r="E130" s="44"/>
      <c r="F130" s="45"/>
    </row>
    <row r="131" spans="2:6" ht="20" customHeight="1" x14ac:dyDescent="0.2">
      <c r="B131" s="51"/>
      <c r="C131" s="53"/>
      <c r="D131" s="52"/>
      <c r="E131" s="44"/>
      <c r="F131" s="45"/>
    </row>
    <row r="132" spans="2:6" ht="20" customHeight="1" x14ac:dyDescent="0.2">
      <c r="B132" s="51"/>
      <c r="C132" s="53"/>
      <c r="D132" s="52"/>
      <c r="E132" s="44"/>
      <c r="F132" s="45"/>
    </row>
    <row r="133" spans="2:6" ht="20" customHeight="1" x14ac:dyDescent="0.2">
      <c r="B133" s="51"/>
      <c r="C133" s="53"/>
      <c r="D133" s="52"/>
      <c r="E133" s="44"/>
      <c r="F133" s="45"/>
    </row>
    <row r="134" spans="2:6" ht="20" customHeight="1" x14ac:dyDescent="0.2">
      <c r="B134" s="51"/>
      <c r="C134" s="53"/>
      <c r="D134" s="52"/>
      <c r="E134" s="44"/>
      <c r="F134" s="45"/>
    </row>
    <row r="135" spans="2:6" ht="20" customHeight="1" x14ac:dyDescent="0.2">
      <c r="B135" s="51"/>
      <c r="C135" s="53"/>
      <c r="D135" s="52"/>
      <c r="E135" s="44"/>
      <c r="F135" s="45"/>
    </row>
    <row r="136" spans="2:6" ht="20" customHeight="1" x14ac:dyDescent="0.2">
      <c r="B136" s="51"/>
      <c r="C136" s="53"/>
      <c r="D136" s="52"/>
      <c r="E136" s="44"/>
      <c r="F136" s="45"/>
    </row>
    <row r="137" spans="2:6" ht="20" customHeight="1" x14ac:dyDescent="0.2">
      <c r="B137" s="51"/>
      <c r="C137" s="53"/>
      <c r="D137" s="52"/>
      <c r="E137" s="44"/>
      <c r="F137" s="45"/>
    </row>
    <row r="138" spans="2:6" ht="20" customHeight="1" x14ac:dyDescent="0.2">
      <c r="B138" s="51"/>
      <c r="C138" s="53"/>
      <c r="D138" s="52"/>
      <c r="E138" s="44"/>
      <c r="F138" s="45"/>
    </row>
    <row r="139" spans="2:6" ht="20" customHeight="1" x14ac:dyDescent="0.2">
      <c r="B139" s="51"/>
      <c r="C139" s="53"/>
      <c r="D139" s="52"/>
      <c r="E139" s="44"/>
      <c r="F139" s="45"/>
    </row>
    <row r="140" spans="2:6" ht="20" customHeight="1" x14ac:dyDescent="0.2">
      <c r="B140" s="51"/>
      <c r="C140" s="53"/>
      <c r="D140" s="52"/>
      <c r="E140" s="44"/>
      <c r="F140" s="45"/>
    </row>
    <row r="141" spans="2:6" ht="20" customHeight="1" x14ac:dyDescent="0.2">
      <c r="B141" s="51"/>
      <c r="C141" s="53"/>
      <c r="D141" s="52"/>
      <c r="E141" s="44"/>
      <c r="F141" s="45"/>
    </row>
    <row r="142" spans="2:6" ht="20" customHeight="1" x14ac:dyDescent="0.2">
      <c r="B142" s="51"/>
      <c r="C142" s="53"/>
      <c r="D142" s="52"/>
      <c r="E142" s="44"/>
      <c r="F142" s="45"/>
    </row>
    <row r="143" spans="2:6" ht="20" customHeight="1" x14ac:dyDescent="0.2">
      <c r="B143" s="51"/>
      <c r="C143" s="53"/>
      <c r="D143" s="52"/>
      <c r="E143" s="44"/>
      <c r="F143" s="45"/>
    </row>
    <row r="144" spans="2:6" ht="20" customHeight="1" x14ac:dyDescent="0.2">
      <c r="B144" s="51"/>
      <c r="C144" s="53"/>
      <c r="D144" s="52"/>
      <c r="E144" s="44"/>
      <c r="F144" s="45"/>
    </row>
    <row r="145" spans="2:6" ht="20" customHeight="1" x14ac:dyDescent="0.2">
      <c r="B145" s="51"/>
      <c r="C145" s="53"/>
      <c r="D145" s="52"/>
      <c r="E145" s="44"/>
      <c r="F145" s="45"/>
    </row>
    <row r="146" spans="2:6" ht="20" customHeight="1" x14ac:dyDescent="0.2">
      <c r="B146" s="51"/>
      <c r="C146" s="53"/>
      <c r="D146" s="52"/>
      <c r="E146" s="44"/>
      <c r="F146" s="45"/>
    </row>
    <row r="147" spans="2:6" ht="20" customHeight="1" x14ac:dyDescent="0.2">
      <c r="B147" s="51"/>
      <c r="C147" s="53"/>
      <c r="D147" s="52"/>
      <c r="E147" s="44"/>
      <c r="F147" s="45"/>
    </row>
    <row r="148" spans="2:6" ht="20" customHeight="1" x14ac:dyDescent="0.2">
      <c r="B148" s="51"/>
      <c r="C148" s="53"/>
      <c r="D148" s="52"/>
      <c r="E148" s="44"/>
      <c r="F148" s="45"/>
    </row>
    <row r="149" spans="2:6" ht="20" customHeight="1" x14ac:dyDescent="0.2">
      <c r="B149" s="51"/>
      <c r="C149" s="53"/>
      <c r="D149" s="52"/>
      <c r="E149" s="44"/>
      <c r="F149" s="45"/>
    </row>
    <row r="150" spans="2:6" ht="20" customHeight="1" x14ac:dyDescent="0.2">
      <c r="B150" s="51"/>
      <c r="C150" s="53"/>
      <c r="D150" s="52"/>
      <c r="E150" s="44"/>
      <c r="F150" s="45"/>
    </row>
    <row r="151" spans="2:6" ht="20" customHeight="1" x14ac:dyDescent="0.2">
      <c r="B151" s="51"/>
      <c r="C151" s="53"/>
      <c r="D151" s="52"/>
      <c r="E151" s="44"/>
      <c r="F151" s="45"/>
    </row>
    <row r="152" spans="2:6" ht="20" customHeight="1" x14ac:dyDescent="0.2">
      <c r="B152" s="51"/>
      <c r="C152" s="53"/>
      <c r="D152" s="52"/>
      <c r="E152" s="44"/>
      <c r="F152" s="45"/>
    </row>
    <row r="153" spans="2:6" ht="20" customHeight="1" x14ac:dyDescent="0.2">
      <c r="B153" s="51"/>
      <c r="C153" s="53"/>
      <c r="D153" s="52"/>
      <c r="E153" s="44"/>
      <c r="F153" s="45"/>
    </row>
    <row r="154" spans="2:6" ht="20" customHeight="1" x14ac:dyDescent="0.2">
      <c r="B154" s="51"/>
      <c r="C154" s="53"/>
      <c r="D154" s="52"/>
      <c r="E154" s="44"/>
      <c r="F154" s="45"/>
    </row>
    <row r="155" spans="2:6" ht="20" customHeight="1" x14ac:dyDescent="0.2">
      <c r="B155" s="51"/>
      <c r="C155" s="53"/>
      <c r="D155" s="52"/>
      <c r="E155" s="44"/>
      <c r="F155" s="45"/>
    </row>
    <row r="156" spans="2:6" ht="20" customHeight="1" x14ac:dyDescent="0.2">
      <c r="B156" s="51"/>
      <c r="C156" s="53"/>
      <c r="D156" s="52"/>
      <c r="E156" s="44"/>
      <c r="F156" s="45"/>
    </row>
    <row r="157" spans="2:6" ht="20" customHeight="1" x14ac:dyDescent="0.2">
      <c r="B157" s="51"/>
      <c r="C157" s="53"/>
      <c r="D157" s="52"/>
      <c r="E157" s="44"/>
      <c r="F157" s="45"/>
    </row>
    <row r="158" spans="2:6" ht="20" customHeight="1" x14ac:dyDescent="0.2">
      <c r="B158" s="51"/>
      <c r="C158" s="53"/>
      <c r="D158" s="52"/>
      <c r="E158" s="44"/>
      <c r="F158" s="45"/>
    </row>
    <row r="159" spans="2:6" ht="20" customHeight="1" x14ac:dyDescent="0.2">
      <c r="B159" s="47"/>
      <c r="C159" s="114"/>
      <c r="D159" s="115"/>
      <c r="E159" s="48"/>
      <c r="F159" s="50"/>
    </row>
    <row r="160" spans="2:6" ht="20" customHeight="1" x14ac:dyDescent="0.2">
      <c r="F160" s="9"/>
    </row>
    <row r="161" spans="1:6" ht="20" customHeight="1" x14ac:dyDescent="0.2">
      <c r="B161" s="116" t="s">
        <v>115</v>
      </c>
      <c r="C161" s="116"/>
      <c r="D161" s="116"/>
      <c r="E161" s="116"/>
      <c r="F161" s="116"/>
    </row>
    <row r="162" spans="1:6" ht="20" customHeight="1" x14ac:dyDescent="0.2">
      <c r="B162" s="116" t="s">
        <v>18</v>
      </c>
      <c r="C162" s="116"/>
      <c r="D162" s="116"/>
      <c r="E162" s="116"/>
      <c r="F162" s="116"/>
    </row>
    <row r="163" spans="1:6" ht="20" customHeight="1" x14ac:dyDescent="0.2">
      <c r="B163" s="19" t="s">
        <v>19</v>
      </c>
      <c r="C163" s="20"/>
      <c r="D163" s="39"/>
      <c r="E163" s="41"/>
      <c r="F163" s="42"/>
    </row>
    <row r="164" spans="1:6" ht="20" customHeight="1" x14ac:dyDescent="0.2">
      <c r="B164" s="40">
        <v>2019</v>
      </c>
      <c r="C164" s="117" t="s">
        <v>54</v>
      </c>
      <c r="D164" s="118"/>
      <c r="E164" s="43" t="s">
        <v>16</v>
      </c>
      <c r="F164" s="43" t="s">
        <v>17</v>
      </c>
    </row>
    <row r="165" spans="1:6" ht="20" customHeight="1" x14ac:dyDescent="0.2">
      <c r="A165" s="8"/>
      <c r="B165" s="46"/>
      <c r="C165" s="119"/>
      <c r="D165" s="120"/>
      <c r="E165" s="49"/>
      <c r="F165" s="54"/>
    </row>
    <row r="166" spans="1:6" ht="20" customHeight="1" x14ac:dyDescent="0.2">
      <c r="A166" s="8"/>
      <c r="B166" s="51"/>
      <c r="C166" s="53"/>
      <c r="D166" s="52"/>
      <c r="E166" s="44"/>
      <c r="F166" s="45"/>
    </row>
    <row r="167" spans="1:6" ht="20" customHeight="1" x14ac:dyDescent="0.2">
      <c r="B167" s="51"/>
      <c r="C167" s="53"/>
      <c r="D167" s="52"/>
      <c r="E167" s="44"/>
      <c r="F167" s="45"/>
    </row>
    <row r="168" spans="1:6" ht="20" customHeight="1" x14ac:dyDescent="0.2">
      <c r="B168" s="51"/>
      <c r="C168" s="53"/>
      <c r="D168" s="52"/>
      <c r="E168" s="44"/>
      <c r="F168" s="45"/>
    </row>
    <row r="169" spans="1:6" ht="20" customHeight="1" x14ac:dyDescent="0.2">
      <c r="B169" s="51"/>
      <c r="C169" s="53"/>
      <c r="D169" s="52"/>
      <c r="E169" s="44"/>
      <c r="F169" s="45"/>
    </row>
    <row r="170" spans="1:6" ht="20" customHeight="1" x14ac:dyDescent="0.2">
      <c r="B170" s="51"/>
      <c r="C170" s="53"/>
      <c r="D170" s="52"/>
      <c r="E170" s="44"/>
      <c r="F170" s="45"/>
    </row>
    <row r="171" spans="1:6" ht="20" customHeight="1" x14ac:dyDescent="0.2">
      <c r="B171" s="51"/>
      <c r="C171" s="53"/>
      <c r="D171" s="52"/>
      <c r="E171" s="44"/>
      <c r="F171" s="45"/>
    </row>
    <row r="172" spans="1:6" ht="20" customHeight="1" x14ac:dyDescent="0.2">
      <c r="B172" s="51"/>
      <c r="C172" s="53"/>
      <c r="D172" s="52"/>
      <c r="E172" s="44"/>
      <c r="F172" s="45"/>
    </row>
    <row r="173" spans="1:6" ht="20" customHeight="1" x14ac:dyDescent="0.2">
      <c r="B173" s="51"/>
      <c r="C173" s="53"/>
      <c r="D173" s="52"/>
      <c r="E173" s="44"/>
      <c r="F173" s="45"/>
    </row>
    <row r="174" spans="1:6" ht="20" customHeight="1" x14ac:dyDescent="0.2">
      <c r="B174" s="51"/>
      <c r="C174" s="53"/>
      <c r="D174" s="52"/>
      <c r="E174" s="44"/>
      <c r="F174" s="45"/>
    </row>
    <row r="175" spans="1:6" ht="20" customHeight="1" x14ac:dyDescent="0.2">
      <c r="B175" s="51"/>
      <c r="C175" s="53"/>
      <c r="D175" s="52"/>
      <c r="E175" s="44"/>
      <c r="F175" s="45"/>
    </row>
    <row r="176" spans="1:6" ht="20" customHeight="1" x14ac:dyDescent="0.2">
      <c r="B176" s="51"/>
      <c r="C176" s="53"/>
      <c r="D176" s="52"/>
      <c r="E176" s="44"/>
      <c r="F176" s="45"/>
    </row>
    <row r="177" spans="2:6" ht="20" customHeight="1" x14ac:dyDescent="0.2">
      <c r="B177" s="51"/>
      <c r="C177" s="53"/>
      <c r="D177" s="52"/>
      <c r="E177" s="44"/>
      <c r="F177" s="45"/>
    </row>
    <row r="178" spans="2:6" ht="20" customHeight="1" x14ac:dyDescent="0.2">
      <c r="B178" s="51"/>
      <c r="C178" s="53"/>
      <c r="D178" s="52"/>
      <c r="E178" s="44"/>
      <c r="F178" s="45"/>
    </row>
    <row r="179" spans="2:6" ht="20" customHeight="1" x14ac:dyDescent="0.2">
      <c r="B179" s="51"/>
      <c r="C179" s="53"/>
      <c r="D179" s="52"/>
      <c r="E179" s="44"/>
      <c r="F179" s="45"/>
    </row>
    <row r="180" spans="2:6" ht="20" customHeight="1" x14ac:dyDescent="0.2">
      <c r="B180" s="51"/>
      <c r="C180" s="53"/>
      <c r="D180" s="52"/>
      <c r="E180" s="44"/>
      <c r="F180" s="45"/>
    </row>
    <row r="181" spans="2:6" ht="20" customHeight="1" x14ac:dyDescent="0.2">
      <c r="B181" s="51"/>
      <c r="C181" s="53"/>
      <c r="D181" s="52"/>
      <c r="E181" s="44"/>
      <c r="F181" s="45"/>
    </row>
    <row r="182" spans="2:6" ht="20" customHeight="1" x14ac:dyDescent="0.2">
      <c r="B182" s="51"/>
      <c r="C182" s="53"/>
      <c r="D182" s="52"/>
      <c r="E182" s="44"/>
      <c r="F182" s="45"/>
    </row>
    <row r="183" spans="2:6" ht="20" customHeight="1" x14ac:dyDescent="0.2">
      <c r="B183" s="51"/>
      <c r="C183" s="53"/>
      <c r="D183" s="52"/>
      <c r="E183" s="44"/>
      <c r="F183" s="45"/>
    </row>
    <row r="184" spans="2:6" ht="20" customHeight="1" x14ac:dyDescent="0.2">
      <c r="B184" s="51"/>
      <c r="C184" s="53"/>
      <c r="D184" s="52"/>
      <c r="E184" s="44"/>
      <c r="F184" s="45"/>
    </row>
    <row r="185" spans="2:6" ht="20" customHeight="1" x14ac:dyDescent="0.2">
      <c r="B185" s="51"/>
      <c r="C185" s="53"/>
      <c r="D185" s="52"/>
      <c r="E185" s="44"/>
      <c r="F185" s="45"/>
    </row>
    <row r="186" spans="2:6" ht="20" customHeight="1" x14ac:dyDescent="0.2">
      <c r="B186" s="51"/>
      <c r="C186" s="53"/>
      <c r="D186" s="52"/>
      <c r="E186" s="44"/>
      <c r="F186" s="45"/>
    </row>
    <row r="187" spans="2:6" ht="20" customHeight="1" x14ac:dyDescent="0.2">
      <c r="B187" s="51"/>
      <c r="C187" s="53"/>
      <c r="D187" s="52"/>
      <c r="E187" s="44"/>
      <c r="F187" s="45"/>
    </row>
    <row r="188" spans="2:6" ht="20" customHeight="1" x14ac:dyDescent="0.2">
      <c r="B188" s="51"/>
      <c r="C188" s="53"/>
      <c r="D188" s="52"/>
      <c r="E188" s="44"/>
      <c r="F188" s="45"/>
    </row>
    <row r="189" spans="2:6" ht="20" customHeight="1" x14ac:dyDescent="0.2">
      <c r="B189" s="51"/>
      <c r="C189" s="53"/>
      <c r="D189" s="52"/>
      <c r="E189" s="44"/>
      <c r="F189" s="45"/>
    </row>
    <row r="190" spans="2:6" ht="20" customHeight="1" x14ac:dyDescent="0.2">
      <c r="B190" s="51"/>
      <c r="C190" s="53"/>
      <c r="D190" s="52"/>
      <c r="E190" s="44"/>
      <c r="F190" s="45"/>
    </row>
    <row r="191" spans="2:6" ht="20" customHeight="1" x14ac:dyDescent="0.2">
      <c r="B191" s="51"/>
      <c r="C191" s="53"/>
      <c r="D191" s="52"/>
      <c r="E191" s="44"/>
      <c r="F191" s="45"/>
    </row>
    <row r="192" spans="2:6" ht="20" customHeight="1" x14ac:dyDescent="0.2">
      <c r="B192" s="51"/>
      <c r="C192" s="53"/>
      <c r="D192" s="52"/>
      <c r="E192" s="44"/>
      <c r="F192" s="45"/>
    </row>
    <row r="193" spans="1:6" ht="20" customHeight="1" x14ac:dyDescent="0.2">
      <c r="B193" s="51"/>
      <c r="C193" s="53"/>
      <c r="D193" s="52"/>
      <c r="E193" s="44"/>
      <c r="F193" s="45"/>
    </row>
    <row r="194" spans="1:6" ht="20" customHeight="1" x14ac:dyDescent="0.2">
      <c r="B194" s="51"/>
      <c r="C194" s="53"/>
      <c r="D194" s="52"/>
      <c r="E194" s="44"/>
      <c r="F194" s="45"/>
    </row>
    <row r="195" spans="1:6" ht="20" customHeight="1" x14ac:dyDescent="0.2">
      <c r="B195" s="51"/>
      <c r="C195" s="53"/>
      <c r="D195" s="52"/>
      <c r="E195" s="44"/>
      <c r="F195" s="45"/>
    </row>
    <row r="196" spans="1:6" ht="20" customHeight="1" x14ac:dyDescent="0.2">
      <c r="B196" s="51"/>
      <c r="C196" s="53"/>
      <c r="D196" s="52"/>
      <c r="E196" s="44"/>
      <c r="F196" s="45"/>
    </row>
    <row r="197" spans="1:6" ht="20" customHeight="1" x14ac:dyDescent="0.2">
      <c r="B197" s="51"/>
      <c r="C197" s="53"/>
      <c r="D197" s="52"/>
      <c r="E197" s="44"/>
      <c r="F197" s="45"/>
    </row>
    <row r="198" spans="1:6" ht="20" customHeight="1" x14ac:dyDescent="0.2">
      <c r="B198" s="51"/>
      <c r="C198" s="53"/>
      <c r="D198" s="52"/>
      <c r="E198" s="44"/>
      <c r="F198" s="45"/>
    </row>
    <row r="199" spans="1:6" ht="20" customHeight="1" x14ac:dyDescent="0.2">
      <c r="B199" s="47"/>
      <c r="C199" s="114"/>
      <c r="D199" s="115"/>
      <c r="E199" s="48"/>
      <c r="F199" s="50"/>
    </row>
    <row r="200" spans="1:6" ht="20" customHeight="1" x14ac:dyDescent="0.2">
      <c r="F200" s="9"/>
    </row>
    <row r="201" spans="1:6" ht="20" customHeight="1" x14ac:dyDescent="0.2">
      <c r="B201" s="116" t="s">
        <v>115</v>
      </c>
      <c r="C201" s="116"/>
      <c r="D201" s="116"/>
      <c r="E201" s="116"/>
      <c r="F201" s="116"/>
    </row>
    <row r="202" spans="1:6" ht="20" customHeight="1" x14ac:dyDescent="0.2">
      <c r="B202" s="116" t="s">
        <v>18</v>
      </c>
      <c r="C202" s="116"/>
      <c r="D202" s="116"/>
      <c r="E202" s="116"/>
      <c r="F202" s="116"/>
    </row>
    <row r="203" spans="1:6" ht="20" customHeight="1" x14ac:dyDescent="0.2">
      <c r="B203" s="19" t="s">
        <v>19</v>
      </c>
      <c r="C203" s="20"/>
      <c r="D203" s="39"/>
      <c r="E203" s="41"/>
      <c r="F203" s="42"/>
    </row>
    <row r="204" spans="1:6" ht="20" customHeight="1" x14ac:dyDescent="0.2">
      <c r="B204" s="40">
        <v>2019</v>
      </c>
      <c r="C204" s="117" t="s">
        <v>54</v>
      </c>
      <c r="D204" s="118"/>
      <c r="E204" s="43" t="s">
        <v>16</v>
      </c>
      <c r="F204" s="43" t="s">
        <v>17</v>
      </c>
    </row>
    <row r="205" spans="1:6" ht="20" customHeight="1" x14ac:dyDescent="0.2">
      <c r="A205" s="8"/>
      <c r="B205" s="46"/>
      <c r="C205" s="119"/>
      <c r="D205" s="120"/>
      <c r="E205" s="49"/>
      <c r="F205" s="54"/>
    </row>
    <row r="206" spans="1:6" ht="20" customHeight="1" x14ac:dyDescent="0.2">
      <c r="A206" s="8"/>
      <c r="B206" s="51"/>
      <c r="C206" s="53"/>
      <c r="D206" s="52"/>
      <c r="E206" s="44"/>
      <c r="F206" s="45"/>
    </row>
    <row r="207" spans="1:6" ht="20" customHeight="1" x14ac:dyDescent="0.2">
      <c r="B207" s="51"/>
      <c r="C207" s="53"/>
      <c r="D207" s="52"/>
      <c r="E207" s="44"/>
      <c r="F207" s="45"/>
    </row>
    <row r="208" spans="1:6" ht="20" customHeight="1" x14ac:dyDescent="0.2">
      <c r="B208" s="51"/>
      <c r="C208" s="53"/>
      <c r="D208" s="52"/>
      <c r="E208" s="44"/>
      <c r="F208" s="45"/>
    </row>
    <row r="209" spans="2:6" ht="20" customHeight="1" x14ac:dyDescent="0.2">
      <c r="B209" s="51"/>
      <c r="C209" s="53"/>
      <c r="D209" s="52"/>
      <c r="E209" s="44"/>
      <c r="F209" s="45"/>
    </row>
    <row r="210" spans="2:6" ht="20" customHeight="1" x14ac:dyDescent="0.2">
      <c r="B210" s="51"/>
      <c r="C210" s="53"/>
      <c r="D210" s="52"/>
      <c r="E210" s="44"/>
      <c r="F210" s="45"/>
    </row>
    <row r="211" spans="2:6" ht="20" customHeight="1" x14ac:dyDescent="0.2">
      <c r="B211" s="51"/>
      <c r="C211" s="53"/>
      <c r="D211" s="52"/>
      <c r="E211" s="44"/>
      <c r="F211" s="45"/>
    </row>
    <row r="212" spans="2:6" ht="20" customHeight="1" x14ac:dyDescent="0.2">
      <c r="B212" s="51"/>
      <c r="C212" s="53"/>
      <c r="D212" s="52"/>
      <c r="E212" s="44"/>
      <c r="F212" s="45"/>
    </row>
    <row r="213" spans="2:6" ht="20" customHeight="1" x14ac:dyDescent="0.2">
      <c r="B213" s="51"/>
      <c r="C213" s="53"/>
      <c r="D213" s="52"/>
      <c r="E213" s="44"/>
      <c r="F213" s="45"/>
    </row>
    <row r="214" spans="2:6" ht="20" customHeight="1" x14ac:dyDescent="0.2">
      <c r="B214" s="51"/>
      <c r="C214" s="53"/>
      <c r="D214" s="52"/>
      <c r="E214" s="44"/>
      <c r="F214" s="45"/>
    </row>
    <row r="215" spans="2:6" ht="20" customHeight="1" x14ac:dyDescent="0.2">
      <c r="B215" s="51"/>
      <c r="C215" s="53"/>
      <c r="D215" s="52"/>
      <c r="E215" s="44"/>
      <c r="F215" s="45"/>
    </row>
    <row r="216" spans="2:6" ht="20" customHeight="1" x14ac:dyDescent="0.2">
      <c r="B216" s="51"/>
      <c r="C216" s="53"/>
      <c r="D216" s="52"/>
      <c r="E216" s="44"/>
      <c r="F216" s="45"/>
    </row>
    <row r="217" spans="2:6" ht="20" customHeight="1" x14ac:dyDescent="0.2">
      <c r="B217" s="51"/>
      <c r="C217" s="53"/>
      <c r="D217" s="52"/>
      <c r="E217" s="44"/>
      <c r="F217" s="45"/>
    </row>
    <row r="218" spans="2:6" ht="20" customHeight="1" x14ac:dyDescent="0.2">
      <c r="B218" s="51"/>
      <c r="C218" s="53"/>
      <c r="D218" s="52"/>
      <c r="E218" s="44"/>
      <c r="F218" s="45"/>
    </row>
    <row r="219" spans="2:6" ht="20" customHeight="1" x14ac:dyDescent="0.2">
      <c r="B219" s="51"/>
      <c r="C219" s="53"/>
      <c r="D219" s="52"/>
      <c r="E219" s="44"/>
      <c r="F219" s="45"/>
    </row>
    <row r="220" spans="2:6" ht="20" customHeight="1" x14ac:dyDescent="0.2">
      <c r="B220" s="51"/>
      <c r="C220" s="53"/>
      <c r="D220" s="52"/>
      <c r="E220" s="44"/>
      <c r="F220" s="45"/>
    </row>
    <row r="221" spans="2:6" ht="20" customHeight="1" x14ac:dyDescent="0.2">
      <c r="B221" s="51"/>
      <c r="C221" s="53"/>
      <c r="D221" s="52"/>
      <c r="E221" s="44"/>
      <c r="F221" s="45"/>
    </row>
    <row r="222" spans="2:6" ht="20" customHeight="1" x14ac:dyDescent="0.2">
      <c r="B222" s="51"/>
      <c r="C222" s="53"/>
      <c r="D222" s="52"/>
      <c r="E222" s="44"/>
      <c r="F222" s="45"/>
    </row>
    <row r="223" spans="2:6" ht="20" customHeight="1" x14ac:dyDescent="0.2">
      <c r="B223" s="51"/>
      <c r="C223" s="53"/>
      <c r="D223" s="52"/>
      <c r="E223" s="44"/>
      <c r="F223" s="45"/>
    </row>
    <row r="224" spans="2:6" ht="20" customHeight="1" x14ac:dyDescent="0.2">
      <c r="B224" s="51"/>
      <c r="C224" s="53"/>
      <c r="D224" s="52"/>
      <c r="E224" s="44"/>
      <c r="F224" s="45"/>
    </row>
    <row r="225" spans="2:6" ht="20" customHeight="1" x14ac:dyDescent="0.2">
      <c r="B225" s="51"/>
      <c r="C225" s="53"/>
      <c r="D225" s="52"/>
      <c r="E225" s="44"/>
      <c r="F225" s="45"/>
    </row>
    <row r="226" spans="2:6" ht="20" customHeight="1" x14ac:dyDescent="0.2">
      <c r="B226" s="51"/>
      <c r="C226" s="53"/>
      <c r="D226" s="52"/>
      <c r="E226" s="44"/>
      <c r="F226" s="45"/>
    </row>
    <row r="227" spans="2:6" ht="20" customHeight="1" x14ac:dyDescent="0.2">
      <c r="B227" s="51"/>
      <c r="C227" s="53"/>
      <c r="D227" s="52"/>
      <c r="E227" s="44"/>
      <c r="F227" s="45"/>
    </row>
    <row r="228" spans="2:6" ht="20" customHeight="1" x14ac:dyDescent="0.2">
      <c r="B228" s="51"/>
      <c r="C228" s="53"/>
      <c r="D228" s="52"/>
      <c r="E228" s="44"/>
      <c r="F228" s="45"/>
    </row>
    <row r="229" spans="2:6" ht="20" customHeight="1" x14ac:dyDescent="0.2">
      <c r="B229" s="51"/>
      <c r="C229" s="53"/>
      <c r="D229" s="52"/>
      <c r="E229" s="44"/>
      <c r="F229" s="45"/>
    </row>
    <row r="230" spans="2:6" ht="20" customHeight="1" x14ac:dyDescent="0.2">
      <c r="B230" s="51"/>
      <c r="C230" s="53"/>
      <c r="D230" s="52"/>
      <c r="E230" s="44"/>
      <c r="F230" s="45"/>
    </row>
    <row r="231" spans="2:6" ht="20" customHeight="1" x14ac:dyDescent="0.2">
      <c r="B231" s="51"/>
      <c r="C231" s="53"/>
      <c r="D231" s="52"/>
      <c r="E231" s="44"/>
      <c r="F231" s="45"/>
    </row>
    <row r="232" spans="2:6" ht="20" customHeight="1" x14ac:dyDescent="0.2">
      <c r="B232" s="51"/>
      <c r="C232" s="53"/>
      <c r="D232" s="52"/>
      <c r="E232" s="44"/>
      <c r="F232" s="45"/>
    </row>
    <row r="233" spans="2:6" ht="20" customHeight="1" x14ac:dyDescent="0.2">
      <c r="B233" s="51"/>
      <c r="C233" s="53"/>
      <c r="D233" s="52"/>
      <c r="E233" s="44"/>
      <c r="F233" s="45"/>
    </row>
    <row r="234" spans="2:6" ht="20" customHeight="1" x14ac:dyDescent="0.2">
      <c r="B234" s="51"/>
      <c r="C234" s="53"/>
      <c r="D234" s="52"/>
      <c r="E234" s="44"/>
      <c r="F234" s="45"/>
    </row>
    <row r="235" spans="2:6" ht="20" customHeight="1" x14ac:dyDescent="0.2">
      <c r="B235" s="51"/>
      <c r="C235" s="53"/>
      <c r="D235" s="52"/>
      <c r="E235" s="44"/>
      <c r="F235" s="45"/>
    </row>
    <row r="236" spans="2:6" ht="20" customHeight="1" x14ac:dyDescent="0.2">
      <c r="B236" s="51"/>
      <c r="C236" s="53"/>
      <c r="D236" s="52"/>
      <c r="E236" s="44"/>
      <c r="F236" s="45"/>
    </row>
    <row r="237" spans="2:6" ht="20" customHeight="1" x14ac:dyDescent="0.2">
      <c r="B237" s="51"/>
      <c r="C237" s="53"/>
      <c r="D237" s="52"/>
      <c r="E237" s="44"/>
      <c r="F237" s="45"/>
    </row>
    <row r="238" spans="2:6" ht="20" customHeight="1" x14ac:dyDescent="0.2">
      <c r="B238" s="51"/>
      <c r="C238" s="53"/>
      <c r="D238" s="52"/>
      <c r="E238" s="44"/>
      <c r="F238" s="45"/>
    </row>
    <row r="239" spans="2:6" ht="20" customHeight="1" x14ac:dyDescent="0.2">
      <c r="B239" s="47"/>
      <c r="C239" s="114"/>
      <c r="D239" s="115"/>
      <c r="E239" s="48"/>
      <c r="F239" s="50"/>
    </row>
    <row r="240" spans="2:6" ht="20" customHeight="1" x14ac:dyDescent="0.2">
      <c r="F240" s="9"/>
    </row>
  </sheetData>
  <mergeCells count="30">
    <mergeCell ref="C40:D40"/>
    <mergeCell ref="C85:D85"/>
    <mergeCell ref="C119:D119"/>
    <mergeCell ref="B1:F1"/>
    <mergeCell ref="B2:F2"/>
    <mergeCell ref="B122:F122"/>
    <mergeCell ref="C4:D4"/>
    <mergeCell ref="C5:D5"/>
    <mergeCell ref="C39:D39"/>
    <mergeCell ref="B41:F41"/>
    <mergeCell ref="C44:D44"/>
    <mergeCell ref="B81:F81"/>
    <mergeCell ref="C84:D84"/>
    <mergeCell ref="B42:F42"/>
    <mergeCell ref="C45:D45"/>
    <mergeCell ref="B82:F82"/>
    <mergeCell ref="C199:D199"/>
    <mergeCell ref="B201:F201"/>
    <mergeCell ref="C204:D204"/>
    <mergeCell ref="C239:D239"/>
    <mergeCell ref="B121:F121"/>
    <mergeCell ref="C124:D124"/>
    <mergeCell ref="C159:D159"/>
    <mergeCell ref="B161:F161"/>
    <mergeCell ref="C164:D164"/>
    <mergeCell ref="C125:D125"/>
    <mergeCell ref="B162:F162"/>
    <mergeCell ref="C165:D165"/>
    <mergeCell ref="B202:F202"/>
    <mergeCell ref="C205:D205"/>
  </mergeCells>
  <pageMargins left="0.7" right="0.7" top="0.75" bottom="0.75" header="0.3" footer="0.3"/>
  <pageSetup scale="86" fitToHeight="0" orientation="portrait" r:id="rId1"/>
  <rowBreaks count="4" manualBreakCount="4">
    <brk id="39" max="16383" man="1"/>
    <brk id="120" max="16383" man="1"/>
    <brk id="160" max="16383" man="1"/>
    <brk id="200"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A1:R49"/>
  <sheetViews>
    <sheetView showGridLines="0" tabSelected="1" topLeftCell="A20" zoomScale="115" zoomScaleNormal="115" zoomScalePageLayoutView="115" workbookViewId="0">
      <selection activeCell="M49" sqref="M49"/>
    </sheetView>
  </sheetViews>
  <sheetFormatPr baseColWidth="10" defaultColWidth="8.83203125" defaultRowHeight="17" customHeight="1" x14ac:dyDescent="0.2"/>
  <cols>
    <col min="1" max="1" width="28.83203125" style="60" customWidth="1"/>
    <col min="2" max="2" width="1.6640625" style="60" customWidth="1"/>
    <col min="3" max="3" width="11.83203125" style="60" bestFit="1" customWidth="1"/>
    <col min="4" max="4" width="1.5" style="64" customWidth="1"/>
    <col min="5" max="5" width="11.83203125" style="60" bestFit="1" customWidth="1"/>
    <col min="6" max="6" width="1.6640625" style="60" customWidth="1"/>
    <col min="7" max="7" width="6.1640625" style="24" customWidth="1"/>
    <col min="8" max="8" width="10.6640625" style="60" bestFit="1" customWidth="1"/>
    <col min="9" max="9" width="1.6640625" style="60" customWidth="1"/>
    <col min="10" max="10" width="10.6640625" style="60" bestFit="1" customWidth="1"/>
    <col min="11" max="11" width="6.33203125" style="24" customWidth="1"/>
    <col min="12" max="12" width="1.6640625" style="24" customWidth="1"/>
    <col min="13" max="13" width="11.83203125" style="60" bestFit="1" customWidth="1"/>
    <col min="14" max="14" width="1.6640625" style="60" customWidth="1"/>
    <col min="15" max="15" width="11.83203125" style="60" bestFit="1" customWidth="1"/>
    <col min="16" max="16" width="2" style="60" customWidth="1"/>
    <col min="17" max="16384" width="8.83203125" style="60"/>
  </cols>
  <sheetData>
    <row r="1" spans="1:18" s="24" customFormat="1" ht="14" customHeight="1" x14ac:dyDescent="0.2">
      <c r="A1" s="121" t="s">
        <v>130</v>
      </c>
      <c r="B1" s="121"/>
      <c r="C1" s="121"/>
      <c r="D1" s="121"/>
      <c r="E1" s="121"/>
      <c r="F1" s="121"/>
      <c r="G1" s="121"/>
      <c r="H1" s="121"/>
      <c r="I1" s="121"/>
      <c r="J1" s="121"/>
      <c r="K1" s="121"/>
      <c r="L1" s="121"/>
      <c r="M1" s="121"/>
      <c r="N1" s="121"/>
      <c r="O1" s="121"/>
      <c r="P1" s="121"/>
      <c r="Q1" s="60"/>
      <c r="R1" s="60"/>
    </row>
    <row r="2" spans="1:18" ht="14" customHeight="1" x14ac:dyDescent="0.2">
      <c r="A2" s="89" t="s">
        <v>21</v>
      </c>
      <c r="B2" s="61"/>
      <c r="C2" s="122" t="s">
        <v>22</v>
      </c>
      <c r="D2" s="122"/>
      <c r="E2" s="122"/>
      <c r="F2" s="61"/>
      <c r="G2" s="83"/>
      <c r="H2" s="122" t="s">
        <v>23</v>
      </c>
      <c r="I2" s="122"/>
      <c r="J2" s="122"/>
      <c r="K2" s="83"/>
      <c r="L2" s="82"/>
      <c r="M2" s="122" t="s">
        <v>24</v>
      </c>
      <c r="N2" s="122"/>
      <c r="O2" s="122"/>
      <c r="P2" s="122"/>
      <c r="Q2" s="56"/>
      <c r="R2" s="24"/>
    </row>
    <row r="3" spans="1:18" ht="14" customHeight="1" x14ac:dyDescent="0.2">
      <c r="A3" s="81" t="e">
        <v>#REF!</v>
      </c>
      <c r="B3" s="56"/>
      <c r="C3" s="62" t="s">
        <v>16</v>
      </c>
      <c r="D3" s="61"/>
      <c r="E3" s="61" t="s">
        <v>17</v>
      </c>
      <c r="F3" s="61"/>
      <c r="G3" s="83" t="s">
        <v>104</v>
      </c>
      <c r="H3" s="62" t="s">
        <v>16</v>
      </c>
      <c r="I3" s="62"/>
      <c r="J3" s="61" t="s">
        <v>17</v>
      </c>
      <c r="K3" s="83" t="s">
        <v>104</v>
      </c>
      <c r="L3" s="82"/>
      <c r="M3" s="61" t="s">
        <v>16</v>
      </c>
      <c r="N3" s="61"/>
      <c r="O3" s="61" t="s">
        <v>17</v>
      </c>
      <c r="P3" s="61"/>
      <c r="Q3" s="62"/>
      <c r="R3" s="24"/>
    </row>
    <row r="4" spans="1:18" ht="14" customHeight="1" x14ac:dyDescent="0.2">
      <c r="A4" s="76" t="s">
        <v>51</v>
      </c>
      <c r="B4" s="76"/>
      <c r="C4" s="77">
        <v>74000</v>
      </c>
      <c r="D4" s="78"/>
      <c r="E4" s="78"/>
      <c r="F4" s="78"/>
      <c r="G4" s="164"/>
      <c r="H4" s="165"/>
      <c r="I4" s="165"/>
      <c r="J4" s="165"/>
      <c r="K4" s="164"/>
      <c r="L4" s="164"/>
      <c r="M4" s="165">
        <v>74000</v>
      </c>
      <c r="N4" s="165"/>
      <c r="O4" s="165"/>
      <c r="P4" s="57"/>
      <c r="Q4" s="59"/>
    </row>
    <row r="5" spans="1:18" ht="14" customHeight="1" x14ac:dyDescent="0.2">
      <c r="A5" s="76" t="s">
        <v>15</v>
      </c>
      <c r="B5" s="76"/>
      <c r="C5" s="77">
        <v>760000</v>
      </c>
      <c r="D5" s="78"/>
      <c r="E5" s="78"/>
      <c r="F5" s="78"/>
      <c r="G5" s="164"/>
      <c r="H5" s="165"/>
      <c r="I5" s="165"/>
      <c r="J5" s="165"/>
      <c r="K5" s="164"/>
      <c r="L5" s="164"/>
      <c r="M5" s="165">
        <v>760000</v>
      </c>
      <c r="N5" s="165"/>
      <c r="O5" s="165"/>
      <c r="P5" s="57"/>
      <c r="Q5" s="59"/>
    </row>
    <row r="6" spans="1:18" ht="14" customHeight="1" x14ac:dyDescent="0.2">
      <c r="A6" s="76" t="s">
        <v>25</v>
      </c>
      <c r="B6" s="76"/>
      <c r="C6" s="77">
        <v>210000</v>
      </c>
      <c r="D6" s="78"/>
      <c r="E6" s="77"/>
      <c r="F6" s="77"/>
      <c r="G6" s="164" t="s">
        <v>6</v>
      </c>
      <c r="H6" s="165">
        <v>5400</v>
      </c>
      <c r="I6" s="165"/>
      <c r="J6" s="165"/>
      <c r="K6" s="164"/>
      <c r="L6" s="164"/>
      <c r="M6" s="165">
        <v>215400</v>
      </c>
      <c r="N6" s="165"/>
      <c r="O6" s="165"/>
      <c r="P6" s="57"/>
      <c r="Q6" s="59"/>
    </row>
    <row r="7" spans="1:18" ht="14" customHeight="1" x14ac:dyDescent="0.2">
      <c r="A7" s="76" t="s">
        <v>127</v>
      </c>
      <c r="B7" s="76"/>
      <c r="C7" s="77"/>
      <c r="D7" s="78"/>
      <c r="E7" s="77"/>
      <c r="F7" s="77"/>
      <c r="G7" s="164" t="s">
        <v>14</v>
      </c>
      <c r="H7" s="165">
        <v>102286</v>
      </c>
      <c r="I7" s="165"/>
      <c r="J7" s="165"/>
      <c r="K7" s="164"/>
      <c r="L7" s="164"/>
      <c r="M7" s="165">
        <v>102286</v>
      </c>
      <c r="N7" s="165"/>
      <c r="O7" s="165"/>
      <c r="P7" s="57"/>
      <c r="Q7" s="59"/>
    </row>
    <row r="8" spans="1:18" ht="14" customHeight="1" x14ac:dyDescent="0.2">
      <c r="A8" s="76" t="s">
        <v>35</v>
      </c>
      <c r="B8" s="76"/>
      <c r="C8" s="77">
        <v>10000000</v>
      </c>
      <c r="D8" s="78"/>
      <c r="E8" s="77"/>
      <c r="F8" s="77"/>
      <c r="G8" s="164"/>
      <c r="H8" s="165"/>
      <c r="I8" s="165"/>
      <c r="J8" s="165"/>
      <c r="K8" s="164"/>
      <c r="L8" s="164"/>
      <c r="M8" s="165">
        <v>1000000</v>
      </c>
      <c r="N8" s="165"/>
      <c r="O8" s="165"/>
      <c r="P8" s="57"/>
      <c r="Q8" s="59"/>
    </row>
    <row r="9" spans="1:18" ht="14" customHeight="1" x14ac:dyDescent="0.2">
      <c r="A9" s="76" t="s">
        <v>36</v>
      </c>
      <c r="B9" s="76"/>
      <c r="C9" s="77">
        <v>7900000</v>
      </c>
      <c r="D9" s="78"/>
      <c r="E9" s="77"/>
      <c r="F9" s="77"/>
      <c r="G9" s="164"/>
      <c r="H9" s="165"/>
      <c r="I9" s="165"/>
      <c r="J9" s="165"/>
      <c r="K9" s="164"/>
      <c r="L9" s="164"/>
      <c r="M9" s="165">
        <v>7900000</v>
      </c>
      <c r="N9" s="165"/>
      <c r="O9" s="165"/>
      <c r="P9" s="57"/>
      <c r="Q9" s="59"/>
    </row>
    <row r="10" spans="1:18" ht="14" customHeight="1" x14ac:dyDescent="0.2">
      <c r="A10" s="76" t="s">
        <v>92</v>
      </c>
      <c r="B10" s="76"/>
      <c r="C10" s="77"/>
      <c r="D10" s="78"/>
      <c r="E10" s="77">
        <v>1580000</v>
      </c>
      <c r="F10" s="77"/>
      <c r="G10" s="164"/>
      <c r="H10" s="165"/>
      <c r="I10" s="165"/>
      <c r="J10" s="165"/>
      <c r="K10" s="164"/>
      <c r="L10" s="164"/>
      <c r="M10" s="165"/>
      <c r="N10" s="165"/>
      <c r="O10" s="165">
        <f>-C10+E10-H10+J10</f>
        <v>1580000</v>
      </c>
      <c r="P10" s="57"/>
      <c r="Q10" s="59"/>
    </row>
    <row r="11" spans="1:18" ht="14" customHeight="1" x14ac:dyDescent="0.2">
      <c r="A11" s="76" t="s">
        <v>50</v>
      </c>
      <c r="B11" s="76"/>
      <c r="C11" s="78"/>
      <c r="D11" s="78"/>
      <c r="E11" s="77">
        <v>140000</v>
      </c>
      <c r="F11" s="77"/>
      <c r="G11" s="164" t="s">
        <v>11</v>
      </c>
      <c r="H11" s="165">
        <v>40000</v>
      </c>
      <c r="I11" s="165"/>
      <c r="J11" s="165">
        <v>5000</v>
      </c>
      <c r="K11" s="164" t="s">
        <v>6</v>
      </c>
      <c r="L11" s="164"/>
      <c r="M11" s="165"/>
      <c r="N11" s="165"/>
      <c r="O11" s="165">
        <f t="shared" ref="O11:O12" si="0">-C11+E11-H11+J11</f>
        <v>105000</v>
      </c>
      <c r="P11" s="57"/>
      <c r="Q11" s="59"/>
    </row>
    <row r="12" spans="1:18" ht="14" customHeight="1" x14ac:dyDescent="0.2">
      <c r="A12" s="76" t="s">
        <v>49</v>
      </c>
      <c r="B12" s="76"/>
      <c r="C12" s="78"/>
      <c r="D12" s="78"/>
      <c r="E12" s="77"/>
      <c r="F12" s="77"/>
      <c r="G12" s="164"/>
      <c r="H12" s="165"/>
      <c r="I12" s="165"/>
      <c r="J12" s="165">
        <v>300</v>
      </c>
      <c r="K12" s="164" t="s">
        <v>11</v>
      </c>
      <c r="L12" s="164"/>
      <c r="M12" s="165"/>
      <c r="N12" s="165"/>
      <c r="O12" s="165">
        <f t="shared" si="0"/>
        <v>300</v>
      </c>
      <c r="P12" s="57"/>
      <c r="Q12" s="59"/>
    </row>
    <row r="13" spans="1:18" ht="14" customHeight="1" x14ac:dyDescent="0.2">
      <c r="A13" s="76" t="s">
        <v>30</v>
      </c>
      <c r="B13" s="76"/>
      <c r="C13" s="78"/>
      <c r="D13" s="78"/>
      <c r="E13" s="77"/>
      <c r="F13" s="77"/>
      <c r="G13" s="164"/>
      <c r="H13" s="165"/>
      <c r="I13" s="165"/>
      <c r="J13" s="165">
        <v>90000</v>
      </c>
      <c r="K13" s="164" t="s">
        <v>9</v>
      </c>
      <c r="L13" s="164"/>
      <c r="M13" s="165"/>
      <c r="N13" s="165"/>
      <c r="O13" s="165">
        <f>+J13+J14</f>
        <v>90000</v>
      </c>
      <c r="P13" s="57"/>
      <c r="Q13" s="59"/>
    </row>
    <row r="14" spans="1:18" ht="14" customHeight="1" x14ac:dyDescent="0.2">
      <c r="A14" s="76"/>
      <c r="B14" s="76"/>
      <c r="C14" s="78"/>
      <c r="D14" s="78"/>
      <c r="E14" s="77"/>
      <c r="F14" s="77"/>
      <c r="G14" s="164"/>
      <c r="H14" s="165"/>
      <c r="I14" s="165"/>
      <c r="J14" s="165">
        <v>0</v>
      </c>
      <c r="K14" s="164" t="s">
        <v>12</v>
      </c>
      <c r="L14" s="164"/>
      <c r="M14" s="165"/>
      <c r="N14" s="165"/>
      <c r="O14" s="165"/>
      <c r="P14" s="57"/>
      <c r="Q14" s="59"/>
    </row>
    <row r="15" spans="1:18" ht="14" customHeight="1" x14ac:dyDescent="0.2">
      <c r="A15" s="76" t="s">
        <v>31</v>
      </c>
      <c r="B15" s="76"/>
      <c r="C15" s="77">
        <v>136000</v>
      </c>
      <c r="D15" s="78"/>
      <c r="E15" s="77"/>
      <c r="F15" s="77"/>
      <c r="G15" s="164"/>
      <c r="H15" s="165"/>
      <c r="I15" s="165"/>
      <c r="J15" s="165">
        <v>271000</v>
      </c>
      <c r="K15" s="164" t="s">
        <v>7</v>
      </c>
      <c r="L15" s="164"/>
      <c r="M15" s="165"/>
      <c r="N15" s="165"/>
      <c r="O15" s="165">
        <f>-C15+E15-H15+J15</f>
        <v>135000</v>
      </c>
      <c r="P15" s="57"/>
      <c r="Q15" s="59"/>
    </row>
    <row r="16" spans="1:18" ht="14" customHeight="1" x14ac:dyDescent="0.2">
      <c r="A16" s="76" t="s">
        <v>26</v>
      </c>
      <c r="B16" s="76"/>
      <c r="C16" s="78"/>
      <c r="D16" s="78"/>
      <c r="E16" s="77"/>
      <c r="F16" s="77"/>
      <c r="G16" s="164"/>
      <c r="H16" s="165"/>
      <c r="I16" s="165"/>
      <c r="J16" s="165">
        <v>7800</v>
      </c>
      <c r="K16" s="164" t="s">
        <v>168</v>
      </c>
      <c r="L16" s="164"/>
      <c r="M16" s="165"/>
      <c r="N16" s="165"/>
      <c r="O16" s="165">
        <f>-C16+E16-H16+J16</f>
        <v>7800</v>
      </c>
      <c r="P16" s="57"/>
      <c r="Q16" s="59"/>
    </row>
    <row r="17" spans="1:17" ht="14" customHeight="1" x14ac:dyDescent="0.2">
      <c r="A17" s="76" t="s">
        <v>88</v>
      </c>
      <c r="B17" s="76"/>
      <c r="C17" s="78"/>
      <c r="D17" s="78"/>
      <c r="E17" s="77"/>
      <c r="F17" s="77"/>
      <c r="G17" s="164"/>
      <c r="H17" s="165"/>
      <c r="I17" s="165"/>
      <c r="J17" s="165">
        <v>1200</v>
      </c>
      <c r="K17" s="164" t="s">
        <v>168</v>
      </c>
      <c r="L17" s="164"/>
      <c r="M17" s="165"/>
      <c r="N17" s="165"/>
      <c r="O17" s="165">
        <f>-C17+E17-H17+J17</f>
        <v>1200</v>
      </c>
      <c r="P17" s="57"/>
      <c r="Q17" s="59"/>
    </row>
    <row r="18" spans="1:17" ht="14" customHeight="1" x14ac:dyDescent="0.2">
      <c r="A18" s="76" t="s">
        <v>141</v>
      </c>
      <c r="B18" s="76"/>
      <c r="C18" s="78"/>
      <c r="D18" s="78"/>
      <c r="E18" s="77"/>
      <c r="F18" s="77"/>
      <c r="G18" s="164"/>
      <c r="H18" s="165"/>
      <c r="I18" s="165"/>
      <c r="J18" s="165">
        <v>400</v>
      </c>
      <c r="K18" s="164" t="s">
        <v>168</v>
      </c>
      <c r="L18" s="164"/>
      <c r="M18" s="165"/>
      <c r="N18" s="165"/>
      <c r="O18" s="165">
        <f>+J18+J19-M18-M19</f>
        <v>800</v>
      </c>
      <c r="P18" s="57"/>
      <c r="Q18" s="59"/>
    </row>
    <row r="19" spans="1:17" ht="14" customHeight="1" x14ac:dyDescent="0.2">
      <c r="A19" s="76"/>
      <c r="B19" s="76"/>
      <c r="C19" s="78"/>
      <c r="D19" s="78"/>
      <c r="E19" s="77"/>
      <c r="F19" s="77"/>
      <c r="G19" s="164"/>
      <c r="H19" s="165"/>
      <c r="I19" s="165"/>
      <c r="J19" s="165">
        <v>400</v>
      </c>
      <c r="K19" s="164" t="s">
        <v>175</v>
      </c>
      <c r="L19" s="164"/>
      <c r="M19" s="165"/>
      <c r="N19" s="165"/>
      <c r="O19" s="165"/>
      <c r="P19" s="57"/>
      <c r="Q19" s="59"/>
    </row>
    <row r="20" spans="1:17" ht="14" customHeight="1" x14ac:dyDescent="0.2">
      <c r="A20" s="76" t="s">
        <v>142</v>
      </c>
      <c r="B20" s="76"/>
      <c r="C20" s="78"/>
      <c r="D20" s="78"/>
      <c r="E20" s="77"/>
      <c r="F20" s="77"/>
      <c r="G20" s="164"/>
      <c r="H20" s="165"/>
      <c r="I20" s="165"/>
      <c r="J20" s="165">
        <v>200</v>
      </c>
      <c r="K20" s="164" t="s">
        <v>168</v>
      </c>
      <c r="L20" s="164"/>
      <c r="M20" s="165"/>
      <c r="N20" s="165"/>
      <c r="O20" s="165">
        <f>+J20+J21-M20-M21</f>
        <v>400</v>
      </c>
      <c r="P20" s="57"/>
      <c r="Q20" s="59"/>
    </row>
    <row r="21" spans="1:17" ht="14" customHeight="1" x14ac:dyDescent="0.2">
      <c r="A21" s="76"/>
      <c r="B21" s="76"/>
      <c r="C21" s="78"/>
      <c r="D21" s="78"/>
      <c r="E21" s="77"/>
      <c r="F21" s="77"/>
      <c r="G21" s="164"/>
      <c r="H21" s="165"/>
      <c r="I21" s="165"/>
      <c r="J21" s="165">
        <v>200</v>
      </c>
      <c r="K21" s="164" t="s">
        <v>175</v>
      </c>
      <c r="L21" s="164"/>
      <c r="M21" s="165"/>
      <c r="N21" s="165"/>
      <c r="O21" s="165"/>
      <c r="P21" s="57"/>
      <c r="Q21" s="59"/>
    </row>
    <row r="22" spans="1:17" ht="14" customHeight="1" x14ac:dyDescent="0.2">
      <c r="A22" s="76" t="s">
        <v>89</v>
      </c>
      <c r="B22" s="76"/>
      <c r="C22" s="78"/>
      <c r="D22" s="78"/>
      <c r="E22" s="77"/>
      <c r="F22" s="77"/>
      <c r="G22" s="164"/>
      <c r="H22" s="165"/>
      <c r="I22" s="165"/>
      <c r="J22" s="165">
        <v>400</v>
      </c>
      <c r="K22" s="164" t="s">
        <v>168</v>
      </c>
      <c r="L22" s="164"/>
      <c r="M22" s="165"/>
      <c r="N22" s="165"/>
      <c r="O22" s="165">
        <f>+J22+J23-M22-M23</f>
        <v>800</v>
      </c>
      <c r="P22" s="57"/>
      <c r="Q22" s="59"/>
    </row>
    <row r="23" spans="1:17" ht="14" customHeight="1" x14ac:dyDescent="0.2">
      <c r="A23" s="76"/>
      <c r="B23" s="76"/>
      <c r="C23" s="78"/>
      <c r="D23" s="78"/>
      <c r="E23" s="77"/>
      <c r="F23" s="77"/>
      <c r="G23" s="164"/>
      <c r="H23" s="165"/>
      <c r="I23" s="165"/>
      <c r="J23" s="165">
        <v>400</v>
      </c>
      <c r="K23" s="164" t="s">
        <v>175</v>
      </c>
      <c r="L23" s="164"/>
      <c r="M23" s="165"/>
      <c r="N23" s="165"/>
      <c r="O23" s="165"/>
      <c r="P23" s="57"/>
      <c r="Q23" s="59"/>
    </row>
    <row r="24" spans="1:17" ht="14" customHeight="1" x14ac:dyDescent="0.2">
      <c r="A24" s="76" t="s">
        <v>128</v>
      </c>
      <c r="B24" s="76"/>
      <c r="C24" s="78"/>
      <c r="D24" s="78"/>
      <c r="E24" s="77"/>
      <c r="F24" s="77"/>
      <c r="G24" s="164" t="s">
        <v>219</v>
      </c>
      <c r="H24" s="165"/>
      <c r="I24" s="165"/>
      <c r="J24" s="165">
        <v>0</v>
      </c>
      <c r="K24" s="164" t="s">
        <v>14</v>
      </c>
      <c r="L24" s="164"/>
      <c r="M24" s="165" t="str">
        <f>(IF(C24-E24+H24-J24&gt;0,C24-E24+H24-J24,""))</f>
        <v/>
      </c>
      <c r="N24" s="165"/>
      <c r="O24" s="165" t="str">
        <f>IF(C24-E24+H24-J24&lt;0,-C24+E24-H24+J24,"")</f>
        <v/>
      </c>
      <c r="P24" s="57"/>
      <c r="Q24" s="59"/>
    </row>
    <row r="25" spans="1:17" ht="14" customHeight="1" x14ac:dyDescent="0.2">
      <c r="A25" s="76" t="s">
        <v>143</v>
      </c>
      <c r="B25" s="76"/>
      <c r="C25" s="78"/>
      <c r="D25" s="78"/>
      <c r="E25" s="77">
        <v>1000</v>
      </c>
      <c r="F25" s="77"/>
      <c r="G25" s="164"/>
      <c r="H25" s="165"/>
      <c r="I25" s="165"/>
      <c r="J25" s="165">
        <v>400</v>
      </c>
      <c r="K25" s="164" t="s">
        <v>6</v>
      </c>
      <c r="L25" s="164"/>
      <c r="M25" s="165" t="str">
        <f>(IF(C25-E25-J25&gt;0,C25-E25-J25,""))</f>
        <v/>
      </c>
      <c r="N25" s="165"/>
      <c r="O25" s="165">
        <f>-C25+E25-H25+J25</f>
        <v>1400</v>
      </c>
      <c r="P25" s="57"/>
      <c r="Q25" s="59"/>
    </row>
    <row r="26" spans="1:17" ht="14" customHeight="1" x14ac:dyDescent="0.2">
      <c r="A26" s="76" t="s">
        <v>58</v>
      </c>
      <c r="B26" s="76"/>
      <c r="C26" s="78"/>
      <c r="D26" s="78"/>
      <c r="E26" s="77"/>
      <c r="F26" s="77"/>
      <c r="G26" s="164"/>
      <c r="H26" s="165"/>
      <c r="I26" s="165"/>
      <c r="J26" s="165">
        <v>40000</v>
      </c>
      <c r="K26" s="164" t="s">
        <v>11</v>
      </c>
      <c r="L26" s="164"/>
      <c r="M26" s="165"/>
      <c r="N26" s="165"/>
      <c r="O26" s="165">
        <f t="shared" ref="O26:O29" si="1">-C26+E26-H26+J26</f>
        <v>40000</v>
      </c>
      <c r="P26" s="57"/>
      <c r="Q26" s="59"/>
    </row>
    <row r="27" spans="1:17" ht="14" customHeight="1" x14ac:dyDescent="0.2">
      <c r="A27" s="76" t="s">
        <v>32</v>
      </c>
      <c r="B27" s="76"/>
      <c r="C27" s="78"/>
      <c r="D27" s="78"/>
      <c r="E27" s="77"/>
      <c r="F27" s="77"/>
      <c r="G27" s="164"/>
      <c r="H27" s="165"/>
      <c r="I27" s="165"/>
      <c r="J27" s="165">
        <v>40000</v>
      </c>
      <c r="K27" s="164" t="s">
        <v>10</v>
      </c>
      <c r="L27" s="164"/>
      <c r="M27" s="165" t="str">
        <f>(IF(C27-E27+H27-J27&gt;0,C27-E27+H27-J27,""))</f>
        <v/>
      </c>
      <c r="N27" s="165"/>
      <c r="O27" s="165">
        <f t="shared" si="1"/>
        <v>40000</v>
      </c>
      <c r="P27" s="57"/>
      <c r="Q27" s="59"/>
    </row>
    <row r="28" spans="1:17" ht="15" customHeight="1" x14ac:dyDescent="0.2">
      <c r="A28" s="76" t="s">
        <v>34</v>
      </c>
      <c r="B28" s="76"/>
      <c r="C28" s="78"/>
      <c r="D28" s="78"/>
      <c r="E28" s="77">
        <v>1632000</v>
      </c>
      <c r="F28" s="77"/>
      <c r="G28" s="164" t="s">
        <v>13</v>
      </c>
      <c r="H28" s="165">
        <v>32640</v>
      </c>
      <c r="I28" s="165"/>
      <c r="J28" s="165"/>
      <c r="K28" s="164"/>
      <c r="L28" s="164"/>
      <c r="M28" s="165"/>
      <c r="N28" s="165"/>
      <c r="O28" s="165">
        <f t="shared" si="1"/>
        <v>1599360</v>
      </c>
      <c r="P28" s="57"/>
      <c r="Q28" s="59"/>
    </row>
    <row r="29" spans="1:17" ht="15" customHeight="1" x14ac:dyDescent="0.2">
      <c r="A29" s="76" t="s">
        <v>144</v>
      </c>
      <c r="B29" s="76"/>
      <c r="C29" s="78"/>
      <c r="D29" s="78"/>
      <c r="E29" s="77">
        <v>9000000</v>
      </c>
      <c r="F29" s="77"/>
      <c r="G29" s="164"/>
      <c r="H29" s="165"/>
      <c r="I29" s="165"/>
      <c r="J29" s="165"/>
      <c r="K29" s="164"/>
      <c r="L29" s="164"/>
      <c r="M29" s="165"/>
      <c r="N29" s="165"/>
      <c r="O29" s="165">
        <f t="shared" si="1"/>
        <v>9000000</v>
      </c>
      <c r="P29" s="57"/>
      <c r="Q29" s="59"/>
    </row>
    <row r="30" spans="1:17" ht="15" customHeight="1" x14ac:dyDescent="0.2">
      <c r="A30" s="76" t="s">
        <v>116</v>
      </c>
      <c r="B30" s="76"/>
      <c r="C30" s="78"/>
      <c r="D30" s="78"/>
      <c r="E30" s="77">
        <v>2963800</v>
      </c>
      <c r="F30" s="77"/>
      <c r="G30" s="164"/>
      <c r="H30" s="165"/>
      <c r="I30" s="165"/>
      <c r="J30" s="165"/>
      <c r="K30" s="164"/>
      <c r="L30" s="164"/>
      <c r="M30" s="165" t="str">
        <f>(IF(C30-E30+H30-J30&gt;0,C30-E30+H30-J30,""))</f>
        <v/>
      </c>
      <c r="N30" s="165"/>
      <c r="O30" s="165">
        <f>IF(C30-E30+H30-J30&lt;0,-C30+E30-H30+J30,"")</f>
        <v>2963800</v>
      </c>
      <c r="P30" s="57"/>
      <c r="Q30" s="59"/>
    </row>
    <row r="31" spans="1:17" ht="15" customHeight="1" x14ac:dyDescent="0.2">
      <c r="A31" s="76" t="s">
        <v>55</v>
      </c>
      <c r="B31" s="76"/>
      <c r="C31" s="77"/>
      <c r="D31" s="78"/>
      <c r="E31" s="77">
        <v>520000</v>
      </c>
      <c r="F31" s="77"/>
      <c r="G31" s="164" t="s">
        <v>10</v>
      </c>
      <c r="H31" s="165">
        <v>40000</v>
      </c>
      <c r="I31" s="165"/>
      <c r="J31" s="165"/>
      <c r="K31" s="164"/>
      <c r="L31" s="164"/>
      <c r="M31" s="165"/>
      <c r="N31" s="165"/>
      <c r="O31" s="165">
        <f t="shared" ref="O31:O32" si="2">-C31+E31-H31+J31</f>
        <v>480000</v>
      </c>
      <c r="P31" s="57"/>
      <c r="Q31" s="59"/>
    </row>
    <row r="32" spans="1:17" ht="15" customHeight="1" x14ac:dyDescent="0.2">
      <c r="A32" s="76" t="s">
        <v>87</v>
      </c>
      <c r="B32" s="76"/>
      <c r="C32" s="77"/>
      <c r="D32" s="78"/>
      <c r="E32" s="175">
        <v>13600000</v>
      </c>
      <c r="F32" s="77"/>
      <c r="G32" s="164"/>
      <c r="H32" s="165"/>
      <c r="I32" s="165"/>
      <c r="J32" s="165"/>
      <c r="K32" s="164"/>
      <c r="L32" s="164"/>
      <c r="M32" s="165"/>
      <c r="N32" s="165"/>
      <c r="O32" s="165">
        <f t="shared" si="2"/>
        <v>13600000</v>
      </c>
      <c r="P32" s="57"/>
      <c r="Q32" s="59"/>
    </row>
    <row r="33" spans="1:17" ht="15" customHeight="1" x14ac:dyDescent="0.2">
      <c r="A33" s="76" t="s">
        <v>27</v>
      </c>
      <c r="B33" s="76"/>
      <c r="C33" s="77">
        <v>8704000</v>
      </c>
      <c r="D33" s="78"/>
      <c r="E33" s="77"/>
      <c r="F33" s="77"/>
      <c r="G33" s="164"/>
      <c r="H33" s="165"/>
      <c r="I33" s="165"/>
      <c r="J33" s="165"/>
      <c r="K33" s="164"/>
      <c r="L33" s="164"/>
      <c r="M33" s="165">
        <f t="shared" ref="M33:M41" si="3">+C33-E33+H33-J33</f>
        <v>8704000</v>
      </c>
      <c r="N33" s="165"/>
      <c r="O33" s="165"/>
      <c r="P33" s="57"/>
      <c r="Q33" s="59"/>
    </row>
    <row r="34" spans="1:17" ht="15" customHeight="1" x14ac:dyDescent="0.2">
      <c r="A34" s="76" t="s">
        <v>41</v>
      </c>
      <c r="B34" s="76"/>
      <c r="C34" s="77">
        <v>3000</v>
      </c>
      <c r="D34" s="78"/>
      <c r="E34" s="78"/>
      <c r="F34" s="78"/>
      <c r="G34" s="164"/>
      <c r="H34" s="165"/>
      <c r="I34" s="165"/>
      <c r="J34" s="165"/>
      <c r="K34" s="164"/>
      <c r="L34" s="164"/>
      <c r="M34" s="165">
        <f t="shared" si="3"/>
        <v>3000</v>
      </c>
      <c r="N34" s="165"/>
      <c r="O34" s="165"/>
      <c r="P34" s="57"/>
      <c r="Q34" s="59"/>
    </row>
    <row r="35" spans="1:17" ht="15" customHeight="1" x14ac:dyDescent="0.2">
      <c r="A35" s="76" t="s">
        <v>145</v>
      </c>
      <c r="B35" s="76"/>
      <c r="C35" s="77">
        <v>18400</v>
      </c>
      <c r="D35" s="78"/>
      <c r="E35" s="78"/>
      <c r="F35" s="78"/>
      <c r="G35" s="164" t="s">
        <v>175</v>
      </c>
      <c r="H35" s="165">
        <v>400</v>
      </c>
      <c r="I35" s="165"/>
      <c r="J35" s="165"/>
      <c r="K35" s="164"/>
      <c r="L35" s="164"/>
      <c r="M35" s="165">
        <f t="shared" si="3"/>
        <v>18800</v>
      </c>
      <c r="N35" s="165"/>
      <c r="O35" s="165"/>
      <c r="P35" s="57"/>
      <c r="Q35" s="59"/>
    </row>
    <row r="36" spans="1:17" ht="15" customHeight="1" x14ac:dyDescent="0.2">
      <c r="A36" s="76" t="s">
        <v>52</v>
      </c>
      <c r="B36" s="76"/>
      <c r="C36" s="77">
        <v>300000</v>
      </c>
      <c r="D36" s="78"/>
      <c r="E36" s="78"/>
      <c r="F36" s="78"/>
      <c r="G36" s="164"/>
      <c r="H36" s="165"/>
      <c r="I36" s="165"/>
      <c r="J36" s="165"/>
      <c r="K36" s="164"/>
      <c r="L36" s="164"/>
      <c r="M36" s="165">
        <f t="shared" si="3"/>
        <v>300000</v>
      </c>
      <c r="N36" s="165"/>
      <c r="O36" s="165"/>
      <c r="P36" s="57"/>
      <c r="Q36" s="59"/>
    </row>
    <row r="37" spans="1:17" ht="15" customHeight="1" x14ac:dyDescent="0.2">
      <c r="A37" s="76" t="s">
        <v>90</v>
      </c>
      <c r="B37" s="76"/>
      <c r="C37" s="77">
        <v>1000</v>
      </c>
      <c r="D37" s="78"/>
      <c r="E37" s="78"/>
      <c r="F37" s="78"/>
      <c r="G37" s="164"/>
      <c r="H37" s="165"/>
      <c r="I37" s="165"/>
      <c r="J37" s="165"/>
      <c r="K37" s="164"/>
      <c r="L37" s="164"/>
      <c r="M37" s="165">
        <f t="shared" si="3"/>
        <v>1000</v>
      </c>
      <c r="N37" s="165"/>
      <c r="O37" s="165"/>
      <c r="P37" s="57"/>
      <c r="Q37" s="59"/>
    </row>
    <row r="38" spans="1:17" ht="15" customHeight="1" x14ac:dyDescent="0.2">
      <c r="A38" s="76" t="s">
        <v>146</v>
      </c>
      <c r="B38" s="76"/>
      <c r="C38" s="77">
        <v>18400</v>
      </c>
      <c r="D38" s="78"/>
      <c r="E38" s="78"/>
      <c r="F38" s="78"/>
      <c r="G38" s="164" t="s">
        <v>175</v>
      </c>
      <c r="H38" s="165">
        <v>400</v>
      </c>
      <c r="I38" s="165"/>
      <c r="J38" s="165"/>
      <c r="K38" s="164"/>
      <c r="L38" s="164"/>
      <c r="M38" s="165">
        <f t="shared" si="3"/>
        <v>18800</v>
      </c>
      <c r="N38" s="165"/>
      <c r="O38" s="165"/>
      <c r="P38" s="57"/>
      <c r="Q38" s="59"/>
    </row>
    <row r="39" spans="1:17" ht="15" customHeight="1" x14ac:dyDescent="0.2">
      <c r="A39" s="76" t="s">
        <v>147</v>
      </c>
      <c r="B39" s="76"/>
      <c r="C39" s="77">
        <v>9200</v>
      </c>
      <c r="D39" s="78"/>
      <c r="E39" s="78"/>
      <c r="F39" s="78"/>
      <c r="G39" s="164" t="s">
        <v>175</v>
      </c>
      <c r="H39" s="165">
        <v>200</v>
      </c>
      <c r="I39" s="165"/>
      <c r="J39" s="165"/>
      <c r="K39" s="164"/>
      <c r="L39" s="164"/>
      <c r="M39" s="165">
        <f t="shared" si="3"/>
        <v>9400</v>
      </c>
      <c r="N39" s="165"/>
      <c r="O39" s="165"/>
      <c r="P39" s="57"/>
      <c r="Q39" s="59"/>
    </row>
    <row r="40" spans="1:17" ht="15" customHeight="1" x14ac:dyDescent="0.2">
      <c r="A40" s="76" t="s">
        <v>91</v>
      </c>
      <c r="B40" s="76"/>
      <c r="C40" s="77">
        <v>50000</v>
      </c>
      <c r="D40" s="78"/>
      <c r="E40" s="78"/>
      <c r="F40" s="78"/>
      <c r="G40" s="164" t="s">
        <v>11</v>
      </c>
      <c r="H40" s="165">
        <v>300</v>
      </c>
      <c r="I40" s="165"/>
      <c r="J40" s="165"/>
      <c r="K40" s="164"/>
      <c r="L40" s="164"/>
      <c r="M40" s="165">
        <f t="shared" si="3"/>
        <v>50300</v>
      </c>
      <c r="N40" s="165"/>
      <c r="O40" s="165"/>
      <c r="P40" s="57"/>
      <c r="Q40" s="59"/>
    </row>
    <row r="41" spans="1:17" ht="15" customHeight="1" x14ac:dyDescent="0.2">
      <c r="A41" s="76" t="s">
        <v>59</v>
      </c>
      <c r="B41" s="76"/>
      <c r="C41" s="77">
        <v>163200</v>
      </c>
      <c r="D41" s="78"/>
      <c r="E41" s="78"/>
      <c r="F41" s="78"/>
      <c r="G41" s="164"/>
      <c r="H41" s="165"/>
      <c r="I41" s="165"/>
      <c r="J41" s="165">
        <v>32640</v>
      </c>
      <c r="K41" s="164" t="s">
        <v>13</v>
      </c>
      <c r="L41" s="164"/>
      <c r="M41" s="165">
        <f t="shared" si="3"/>
        <v>130560</v>
      </c>
      <c r="N41" s="165"/>
      <c r="O41" s="165"/>
      <c r="P41" s="57"/>
      <c r="Q41" s="59"/>
    </row>
    <row r="42" spans="1:17" ht="15" customHeight="1" x14ac:dyDescent="0.2">
      <c r="A42" s="76" t="s">
        <v>43</v>
      </c>
      <c r="B42" s="76"/>
      <c r="C42" s="77">
        <v>0</v>
      </c>
      <c r="D42" s="78"/>
      <c r="E42" s="78"/>
      <c r="F42" s="78"/>
      <c r="G42" s="164" t="s">
        <v>12</v>
      </c>
      <c r="H42" s="165">
        <f>IF('[1]Ans. Pt. 1'!D55&lt;&gt;" ",'[1]Ans. Pt. 1'!D55,0)</f>
        <v>0</v>
      </c>
      <c r="I42" s="165"/>
      <c r="J42" s="165"/>
      <c r="K42" s="164"/>
      <c r="L42" s="164"/>
      <c r="M42" s="165">
        <f>IF(C42-E42+H42-J42&gt;0,+C42-E42+H42-J42,0)</f>
        <v>0</v>
      </c>
      <c r="N42" s="165"/>
      <c r="O42" s="165"/>
      <c r="P42" s="57"/>
      <c r="Q42" s="59"/>
    </row>
    <row r="43" spans="1:17" ht="15" customHeight="1" x14ac:dyDescent="0.2">
      <c r="A43" s="76" t="s">
        <v>53</v>
      </c>
      <c r="B43" s="76"/>
      <c r="C43" s="77">
        <v>99000</v>
      </c>
      <c r="D43" s="78"/>
      <c r="E43" s="78"/>
      <c r="F43" s="78"/>
      <c r="G43" s="164"/>
      <c r="H43" s="165"/>
      <c r="I43" s="165"/>
      <c r="J43" s="165"/>
      <c r="K43" s="164"/>
      <c r="L43" s="164"/>
      <c r="M43" s="165">
        <f t="shared" ref="M43:M47" si="4">+C43-E43+H43-J43</f>
        <v>99000</v>
      </c>
      <c r="N43" s="165"/>
      <c r="O43" s="165"/>
      <c r="P43" s="57"/>
      <c r="Q43" s="59"/>
    </row>
    <row r="44" spans="1:17" ht="15" customHeight="1" x14ac:dyDescent="0.2">
      <c r="A44" s="76" t="s">
        <v>28</v>
      </c>
      <c r="B44" s="76"/>
      <c r="C44" s="77">
        <v>40000</v>
      </c>
      <c r="D44" s="78"/>
      <c r="E44" s="78"/>
      <c r="F44" s="78"/>
      <c r="G44" s="164" t="s">
        <v>9</v>
      </c>
      <c r="H44" s="165">
        <v>90000</v>
      </c>
      <c r="I44" s="165"/>
      <c r="J44" s="165"/>
      <c r="K44" s="164"/>
      <c r="L44" s="164"/>
      <c r="M44" s="165">
        <f t="shared" si="4"/>
        <v>130000</v>
      </c>
      <c r="N44" s="165"/>
      <c r="O44" s="165"/>
      <c r="P44" s="57"/>
      <c r="Q44" s="59"/>
    </row>
    <row r="45" spans="1:17" ht="15" customHeight="1" x14ac:dyDescent="0.2">
      <c r="A45" s="76" t="s">
        <v>29</v>
      </c>
      <c r="B45" s="76"/>
      <c r="C45" s="77">
        <v>460000</v>
      </c>
      <c r="D45" s="78"/>
      <c r="E45" s="78"/>
      <c r="F45" s="78"/>
      <c r="G45" s="164" t="s">
        <v>168</v>
      </c>
      <c r="H45" s="165">
        <v>10000</v>
      </c>
      <c r="I45" s="165"/>
      <c r="J45" s="165"/>
      <c r="K45" s="164"/>
      <c r="L45" s="164"/>
      <c r="M45" s="165">
        <f t="shared" si="4"/>
        <v>470000</v>
      </c>
      <c r="N45" s="165"/>
      <c r="O45" s="165"/>
      <c r="P45" s="57"/>
      <c r="Q45" s="59"/>
    </row>
    <row r="46" spans="1:17" ht="15" customHeight="1" x14ac:dyDescent="0.2">
      <c r="A46" s="76" t="s">
        <v>33</v>
      </c>
      <c r="B46" s="76"/>
      <c r="C46" s="77">
        <v>1000</v>
      </c>
      <c r="D46" s="78"/>
      <c r="E46" s="78"/>
      <c r="F46" s="78"/>
      <c r="G46" s="164" t="s">
        <v>7</v>
      </c>
      <c r="H46" s="165">
        <v>271000</v>
      </c>
      <c r="I46" s="165"/>
      <c r="J46" s="165"/>
      <c r="K46" s="164"/>
      <c r="L46" s="164"/>
      <c r="M46" s="165">
        <f t="shared" si="4"/>
        <v>272000</v>
      </c>
      <c r="N46" s="165"/>
      <c r="O46" s="165"/>
      <c r="P46" s="57"/>
      <c r="Q46" s="59"/>
    </row>
    <row r="47" spans="1:17" ht="15" customHeight="1" x14ac:dyDescent="0.2">
      <c r="A47" s="76" t="s">
        <v>119</v>
      </c>
      <c r="B47" s="58"/>
      <c r="C47" s="77">
        <v>489600</v>
      </c>
      <c r="D47" s="78"/>
      <c r="E47" s="78"/>
      <c r="F47" s="78"/>
      <c r="G47" s="164" t="s">
        <v>14</v>
      </c>
      <c r="H47" s="165">
        <v>0</v>
      </c>
      <c r="I47" s="165"/>
      <c r="J47" s="165">
        <v>102286</v>
      </c>
      <c r="K47" s="164" t="str">
        <f>IF(J47&lt;&gt;0,"j."," ")</f>
        <v>j.</v>
      </c>
      <c r="L47" s="164"/>
      <c r="M47" s="165">
        <f t="shared" si="4"/>
        <v>387314</v>
      </c>
      <c r="N47" s="165"/>
      <c r="O47" s="165"/>
    </row>
    <row r="48" spans="1:17" ht="15" customHeight="1" thickBot="1" x14ac:dyDescent="0.25">
      <c r="B48" s="58"/>
      <c r="C48" s="63">
        <v>29436800</v>
      </c>
      <c r="D48" s="55"/>
      <c r="E48" s="63">
        <v>29436800</v>
      </c>
      <c r="F48" s="55"/>
      <c r="G48" s="166"/>
      <c r="H48" s="167">
        <v>592626</v>
      </c>
      <c r="I48" s="168"/>
      <c r="J48" s="167">
        <v>592626</v>
      </c>
      <c r="K48" s="166"/>
      <c r="L48" s="166"/>
      <c r="M48" s="167">
        <v>29645860</v>
      </c>
      <c r="N48" s="169"/>
      <c r="O48" s="167">
        <f>SUM(O4:O47)</f>
        <v>29645860</v>
      </c>
    </row>
    <row r="49" ht="15" customHeight="1" thickTop="1" x14ac:dyDescent="0.2"/>
  </sheetData>
  <mergeCells count="4">
    <mergeCell ref="A1:P1"/>
    <mergeCell ref="C2:E2"/>
    <mergeCell ref="H2:J2"/>
    <mergeCell ref="M2:P2"/>
  </mergeCells>
  <pageMargins left="0.7" right="0.7" top="0.75" bottom="0.75" header="0.3" footer="0.3"/>
  <pageSetup fitToHeight="0" orientation="landscape" horizontalDpi="1200" verticalDpi="1200" r:id="rId1"/>
  <rowBreaks count="1" manualBreakCount="1">
    <brk id="30" max="16383" man="1"/>
  </rowBreaks>
  <ignoredErrors>
    <ignoredError sqref="O30 M42" formula="1"/>
  </ignoredError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2"/>
  <sheetViews>
    <sheetView showGridLines="0" workbookViewId="0">
      <selection activeCell="G84" sqref="G84"/>
    </sheetView>
  </sheetViews>
  <sheetFormatPr baseColWidth="10" defaultColWidth="8.83203125" defaultRowHeight="15" x14ac:dyDescent="0.2"/>
  <cols>
    <col min="1" max="1" width="2.33203125" style="1" customWidth="1"/>
    <col min="2" max="3" width="2.1640625" style="1" customWidth="1"/>
    <col min="4" max="4" width="18.83203125" style="1" customWidth="1"/>
    <col min="5" max="5" width="11.6640625" style="1" customWidth="1"/>
    <col min="6" max="6" width="1.33203125" style="1" customWidth="1"/>
    <col min="7" max="7" width="13" style="1" customWidth="1"/>
    <col min="8" max="8" width="1" style="1" customWidth="1"/>
    <col min="9" max="9" width="13.5" style="1" customWidth="1"/>
    <col min="10" max="10" width="1.33203125" style="1" customWidth="1"/>
    <col min="11" max="11" width="11.6640625" style="1" customWidth="1"/>
    <col min="12" max="12" width="1.5" style="25" customWidth="1"/>
    <col min="13" max="13" width="12.33203125" style="1" customWidth="1"/>
    <col min="14" max="14" width="1.33203125" style="1" customWidth="1"/>
    <col min="15" max="15" width="12.83203125" style="1" customWidth="1"/>
    <col min="16" max="16" width="1.33203125" style="1" customWidth="1"/>
    <col min="17" max="18" width="2.6640625" style="1" customWidth="1"/>
    <col min="19" max="19" width="13.5" style="1" customWidth="1"/>
    <col min="20" max="20" width="8.83203125" style="1"/>
    <col min="21" max="21" width="11.83203125" style="30" customWidth="1"/>
    <col min="22" max="22" width="12.5" style="30" customWidth="1"/>
    <col min="23" max="23" width="1.5" style="30" customWidth="1"/>
    <col min="24" max="24" width="12.5" style="30" customWidth="1"/>
    <col min="25" max="25" width="12" style="1" bestFit="1" customWidth="1"/>
    <col min="26" max="16384" width="8.83203125" style="1"/>
  </cols>
  <sheetData>
    <row r="1" spans="1:30" ht="15" customHeight="1" x14ac:dyDescent="0.2">
      <c r="A1" s="124" t="s">
        <v>115</v>
      </c>
      <c r="B1" s="124"/>
      <c r="C1" s="124"/>
      <c r="D1" s="124"/>
      <c r="E1" s="124"/>
      <c r="F1" s="124"/>
      <c r="G1" s="124"/>
      <c r="H1" s="124"/>
      <c r="I1" s="124"/>
      <c r="J1" s="124"/>
      <c r="K1" s="124"/>
      <c r="L1" s="86"/>
      <c r="M1" s="86"/>
      <c r="N1" s="90"/>
      <c r="O1" s="90"/>
    </row>
    <row r="2" spans="1:30" ht="15" customHeight="1" x14ac:dyDescent="0.2">
      <c r="A2" s="124" t="s">
        <v>4</v>
      </c>
      <c r="B2" s="124"/>
      <c r="C2" s="124"/>
      <c r="D2" s="124"/>
      <c r="E2" s="124"/>
      <c r="F2" s="124"/>
      <c r="G2" s="124"/>
      <c r="H2" s="124"/>
      <c r="I2" s="124"/>
      <c r="J2" s="124"/>
      <c r="K2" s="124"/>
      <c r="L2" s="86"/>
      <c r="M2" s="86"/>
      <c r="N2" s="90"/>
      <c r="O2" s="90"/>
    </row>
    <row r="3" spans="1:30" ht="15" customHeight="1" x14ac:dyDescent="0.2">
      <c r="A3" s="125" t="s">
        <v>109</v>
      </c>
      <c r="B3" s="125"/>
      <c r="C3" s="125"/>
      <c r="D3" s="125"/>
      <c r="E3" s="125"/>
      <c r="F3" s="125"/>
      <c r="G3" s="125"/>
      <c r="H3" s="125"/>
      <c r="I3" s="125"/>
      <c r="J3" s="125"/>
      <c r="K3" s="125"/>
      <c r="L3" s="87"/>
      <c r="M3" s="87"/>
      <c r="N3" s="91"/>
      <c r="O3" s="91"/>
    </row>
    <row r="4" spans="1:30" ht="15" customHeight="1" x14ac:dyDescent="0.2">
      <c r="A4" s="3"/>
      <c r="B4" s="3"/>
      <c r="C4" s="3"/>
      <c r="D4" s="25"/>
      <c r="E4" s="25"/>
      <c r="F4" s="25"/>
      <c r="G4" s="25"/>
      <c r="H4" s="25"/>
      <c r="I4" s="35">
        <v>2019</v>
      </c>
      <c r="J4" s="35"/>
      <c r="K4" s="35">
        <v>2018</v>
      </c>
      <c r="L4" s="35"/>
      <c r="M4" s="35"/>
      <c r="S4" s="30"/>
      <c r="T4" s="30"/>
      <c r="W4" s="1"/>
      <c r="X4" s="1"/>
    </row>
    <row r="5" spans="1:30" x14ac:dyDescent="0.2">
      <c r="A5" s="1" t="s">
        <v>87</v>
      </c>
      <c r="I5" s="29">
        <f>+'[1]Ans. Pt. 2'!O32</f>
        <v>13600000</v>
      </c>
      <c r="J5" s="25"/>
      <c r="K5" s="29">
        <v>12756800</v>
      </c>
      <c r="L5" s="1"/>
      <c r="S5" s="30"/>
      <c r="T5" s="30"/>
      <c r="W5" s="1"/>
      <c r="X5" s="1"/>
    </row>
    <row r="6" spans="1:30" x14ac:dyDescent="0.2">
      <c r="A6" s="26" t="s">
        <v>60</v>
      </c>
      <c r="I6" s="2">
        <v>8704000</v>
      </c>
      <c r="J6" s="25"/>
      <c r="K6" s="1">
        <v>9017344</v>
      </c>
      <c r="L6" s="1"/>
      <c r="S6" s="30"/>
      <c r="T6" s="30"/>
      <c r="W6" s="1"/>
      <c r="X6" s="1"/>
    </row>
    <row r="7" spans="1:30" x14ac:dyDescent="0.2">
      <c r="B7" s="1" t="s">
        <v>61</v>
      </c>
      <c r="I7" s="27">
        <v>4896000</v>
      </c>
      <c r="J7" s="25"/>
      <c r="K7" s="27">
        <v>3739456</v>
      </c>
      <c r="L7" s="1"/>
      <c r="N7" s="26"/>
      <c r="S7" s="30"/>
      <c r="T7" s="30"/>
      <c r="W7" s="1"/>
      <c r="X7" s="1"/>
    </row>
    <row r="8" spans="1:30" s="26" customFormat="1" x14ac:dyDescent="0.2">
      <c r="A8" s="26" t="s">
        <v>62</v>
      </c>
      <c r="J8" s="28"/>
      <c r="N8" s="1"/>
      <c r="O8" s="1"/>
      <c r="P8" s="1"/>
      <c r="Q8" s="1"/>
      <c r="R8" s="1"/>
      <c r="S8" s="30"/>
      <c r="T8" s="30"/>
      <c r="U8" s="30"/>
      <c r="V8" s="30"/>
      <c r="W8" s="1"/>
      <c r="X8" s="1"/>
      <c r="Y8" s="1"/>
      <c r="Z8" s="1"/>
      <c r="AA8" s="1"/>
      <c r="AB8" s="1"/>
      <c r="AC8" s="1"/>
      <c r="AD8" s="1"/>
    </row>
    <row r="9" spans="1:30" x14ac:dyDescent="0.2">
      <c r="B9" s="1" t="s">
        <v>63</v>
      </c>
      <c r="J9" s="25"/>
      <c r="L9" s="1"/>
      <c r="S9" s="30"/>
      <c r="T9" s="30"/>
      <c r="W9" s="26"/>
      <c r="X9" s="1"/>
    </row>
    <row r="10" spans="1:30" x14ac:dyDescent="0.2">
      <c r="C10" s="1" t="s">
        <v>64</v>
      </c>
      <c r="I10" s="1">
        <v>517000</v>
      </c>
      <c r="J10" s="25"/>
      <c r="K10" s="1">
        <v>532510</v>
      </c>
      <c r="L10" s="1"/>
      <c r="S10" s="30"/>
      <c r="T10" s="30"/>
      <c r="W10" s="26"/>
      <c r="X10" s="1"/>
    </row>
    <row r="11" spans="1:30" x14ac:dyDescent="0.2">
      <c r="C11" s="1" t="s">
        <v>65</v>
      </c>
      <c r="I11" s="1">
        <v>300000</v>
      </c>
      <c r="J11" s="25"/>
      <c r="K11" s="1">
        <v>282510</v>
      </c>
      <c r="L11" s="1"/>
      <c r="S11" s="30"/>
      <c r="T11" s="30"/>
      <c r="W11" s="26"/>
      <c r="X11" s="1"/>
    </row>
    <row r="12" spans="1:30" x14ac:dyDescent="0.2">
      <c r="C12" s="1" t="s">
        <v>66</v>
      </c>
      <c r="I12" s="1">
        <v>99000</v>
      </c>
      <c r="J12" s="25"/>
      <c r="K12" s="1">
        <v>99000</v>
      </c>
      <c r="L12" s="1"/>
      <c r="S12" s="30"/>
      <c r="T12" s="30"/>
      <c r="W12" s="26"/>
      <c r="X12" s="1"/>
    </row>
    <row r="13" spans="1:30" x14ac:dyDescent="0.2">
      <c r="C13" s="1" t="s">
        <v>67</v>
      </c>
      <c r="I13" s="2">
        <v>272000</v>
      </c>
      <c r="J13" s="25"/>
      <c r="K13" s="1">
        <v>247520</v>
      </c>
      <c r="L13" s="1"/>
      <c r="S13" s="30"/>
      <c r="T13" s="30"/>
      <c r="W13" s="26"/>
      <c r="X13" s="1"/>
    </row>
    <row r="14" spans="1:30" x14ac:dyDescent="0.2">
      <c r="D14" s="1" t="s">
        <v>72</v>
      </c>
      <c r="I14" s="27">
        <v>1188000</v>
      </c>
      <c r="J14" s="25"/>
      <c r="K14" s="27">
        <v>1161030</v>
      </c>
      <c r="L14" s="1"/>
      <c r="S14" s="30"/>
      <c r="T14" s="30"/>
      <c r="W14" s="26"/>
      <c r="X14" s="1"/>
    </row>
    <row r="15" spans="1:30" x14ac:dyDescent="0.2">
      <c r="B15" s="1" t="s">
        <v>68</v>
      </c>
      <c r="J15" s="25"/>
      <c r="L15" s="1"/>
      <c r="S15" s="30"/>
      <c r="T15" s="30"/>
      <c r="W15" s="26"/>
      <c r="X15" s="1"/>
    </row>
    <row r="16" spans="1:30" x14ac:dyDescent="0.2">
      <c r="C16" s="1" t="s">
        <v>69</v>
      </c>
      <c r="I16" s="1">
        <v>3000</v>
      </c>
      <c r="J16" s="25"/>
      <c r="K16" s="1">
        <v>2790</v>
      </c>
      <c r="L16" s="1"/>
      <c r="S16" s="30"/>
      <c r="T16" s="30"/>
      <c r="W16" s="31"/>
      <c r="X16" s="1"/>
    </row>
    <row r="17" spans="1:25" x14ac:dyDescent="0.2">
      <c r="C17" s="1" t="s">
        <v>129</v>
      </c>
      <c r="I17" s="1">
        <v>1000</v>
      </c>
      <c r="J17" s="25"/>
      <c r="K17" s="1">
        <v>940</v>
      </c>
      <c r="L17" s="1"/>
      <c r="S17" s="30"/>
      <c r="T17" s="30"/>
      <c r="W17" s="1"/>
      <c r="X17" s="1"/>
    </row>
    <row r="18" spans="1:25" x14ac:dyDescent="0.2">
      <c r="C18" s="1" t="s">
        <v>70</v>
      </c>
      <c r="I18" s="1">
        <f>+'[1]Ans. Pt. 2'!M42</f>
        <v>0</v>
      </c>
      <c r="J18" s="25"/>
      <c r="L18" s="1"/>
      <c r="S18" s="30"/>
      <c r="T18" s="30"/>
      <c r="W18" s="1"/>
      <c r="X18" s="1"/>
    </row>
    <row r="19" spans="1:25" x14ac:dyDescent="0.2">
      <c r="C19" s="1" t="s">
        <v>28</v>
      </c>
      <c r="I19" s="2">
        <v>130000</v>
      </c>
      <c r="J19" s="25"/>
      <c r="K19" s="1">
        <v>143000</v>
      </c>
      <c r="L19" s="1"/>
      <c r="S19" s="30"/>
      <c r="T19" s="30"/>
      <c r="W19" s="1"/>
      <c r="X19" s="1"/>
    </row>
    <row r="20" spans="1:25" x14ac:dyDescent="0.2">
      <c r="D20" s="1" t="s">
        <v>81</v>
      </c>
      <c r="I20" s="27">
        <v>134000</v>
      </c>
      <c r="J20" s="25"/>
      <c r="K20" s="27">
        <v>146730</v>
      </c>
      <c r="L20" s="1"/>
      <c r="S20" s="30"/>
      <c r="T20" s="30"/>
      <c r="W20" s="1"/>
      <c r="X20" s="1"/>
    </row>
    <row r="21" spans="1:25" x14ac:dyDescent="0.2">
      <c r="A21" s="1" t="s">
        <v>71</v>
      </c>
      <c r="I21" s="27">
        <v>1322000</v>
      </c>
      <c r="J21" s="25"/>
      <c r="K21" s="27">
        <v>1307760</v>
      </c>
      <c r="L21" s="1"/>
      <c r="S21" s="30"/>
      <c r="T21" s="30"/>
      <c r="W21" s="1"/>
      <c r="X21" s="1"/>
    </row>
    <row r="22" spans="1:25" x14ac:dyDescent="0.2">
      <c r="A22" s="1" t="s">
        <v>120</v>
      </c>
      <c r="I22" s="25">
        <v>3574000</v>
      </c>
      <c r="J22" s="25"/>
      <c r="K22" s="25">
        <v>2431696</v>
      </c>
      <c r="L22" s="1"/>
      <c r="S22" s="30"/>
      <c r="T22" s="30"/>
      <c r="W22" s="1"/>
      <c r="X22" s="1"/>
    </row>
    <row r="23" spans="1:25" x14ac:dyDescent="0.2">
      <c r="A23" s="1" t="s">
        <v>121</v>
      </c>
      <c r="I23" s="25"/>
      <c r="J23" s="25"/>
      <c r="K23" s="25"/>
      <c r="L23" s="1"/>
      <c r="S23" s="30"/>
      <c r="T23" s="30"/>
      <c r="W23" s="1"/>
      <c r="X23" s="1"/>
    </row>
    <row r="24" spans="1:25" x14ac:dyDescent="0.2">
      <c r="B24" s="1" t="s">
        <v>55</v>
      </c>
      <c r="I24" s="2">
        <v>480000</v>
      </c>
      <c r="J24" s="25"/>
      <c r="K24" s="2">
        <v>499200</v>
      </c>
      <c r="L24" s="1"/>
      <c r="S24" s="30"/>
      <c r="T24" s="30"/>
      <c r="W24" s="1"/>
      <c r="X24" s="1"/>
    </row>
    <row r="25" spans="1:25" ht="15" customHeight="1" x14ac:dyDescent="0.2">
      <c r="A25" s="1" t="s">
        <v>122</v>
      </c>
      <c r="I25" s="1">
        <v>4054000</v>
      </c>
      <c r="J25" s="25"/>
      <c r="K25" s="1">
        <v>2930896</v>
      </c>
      <c r="L25" s="1"/>
      <c r="S25" s="30"/>
      <c r="T25" s="30"/>
      <c r="W25" s="1"/>
      <c r="X25" s="1"/>
    </row>
    <row r="26" spans="1:25" ht="15" customHeight="1" x14ac:dyDescent="0.2">
      <c r="B26" s="1" t="s">
        <v>73</v>
      </c>
      <c r="I26" s="2">
        <v>180860</v>
      </c>
      <c r="J26" s="25"/>
      <c r="K26" s="2">
        <v>177243</v>
      </c>
      <c r="L26" s="1"/>
      <c r="S26" s="30"/>
      <c r="T26" s="30"/>
      <c r="W26" s="1"/>
      <c r="X26" s="1"/>
    </row>
    <row r="27" spans="1:25" ht="15" customHeight="1" x14ac:dyDescent="0.2">
      <c r="A27" s="1" t="s">
        <v>123</v>
      </c>
      <c r="I27" s="1">
        <v>3873140</v>
      </c>
      <c r="J27" s="25"/>
      <c r="K27" s="1">
        <v>2753653</v>
      </c>
      <c r="L27" s="1"/>
      <c r="S27" s="30"/>
      <c r="T27" s="30"/>
      <c r="W27" s="1"/>
      <c r="X27" s="1"/>
    </row>
    <row r="28" spans="1:25" ht="15.75" customHeight="1" x14ac:dyDescent="0.2">
      <c r="B28" s="1" t="s">
        <v>118</v>
      </c>
      <c r="I28" s="1">
        <v>387314</v>
      </c>
      <c r="J28" s="25"/>
      <c r="K28" s="1">
        <v>275365</v>
      </c>
      <c r="L28" s="1"/>
      <c r="S28" s="30"/>
      <c r="T28" s="30"/>
      <c r="W28" s="1"/>
      <c r="X28" s="1"/>
    </row>
    <row r="29" spans="1:25" ht="15.75" customHeight="1" thickBot="1" x14ac:dyDescent="0.25">
      <c r="A29" s="1" t="s">
        <v>124</v>
      </c>
      <c r="I29" s="21">
        <v>3485826</v>
      </c>
      <c r="J29" s="25"/>
      <c r="K29" s="21">
        <v>2478288</v>
      </c>
      <c r="L29" s="1"/>
      <c r="S29" s="30"/>
      <c r="T29" s="30"/>
      <c r="W29" s="1"/>
      <c r="X29" s="1"/>
    </row>
    <row r="30" spans="1:25" ht="15.75" customHeight="1" thickTop="1" x14ac:dyDescent="0.2">
      <c r="I30" s="33"/>
      <c r="J30" s="25"/>
      <c r="K30" s="33"/>
      <c r="L30" s="1"/>
      <c r="S30" s="30"/>
      <c r="T30" s="30"/>
      <c r="W30" s="1"/>
      <c r="X30" s="1"/>
    </row>
    <row r="31" spans="1:25" x14ac:dyDescent="0.2">
      <c r="A31" s="123" t="s">
        <v>115</v>
      </c>
      <c r="B31" s="123"/>
      <c r="C31" s="123"/>
      <c r="D31" s="123"/>
      <c r="E31" s="123"/>
      <c r="F31" s="123"/>
      <c r="G31" s="123"/>
      <c r="H31" s="123"/>
      <c r="I31" s="123"/>
      <c r="J31" s="123"/>
      <c r="K31" s="123"/>
      <c r="L31" s="74"/>
      <c r="M31" s="74"/>
      <c r="N31" s="74"/>
      <c r="O31" s="74"/>
      <c r="Y31" s="34"/>
    </row>
    <row r="32" spans="1:25" x14ac:dyDescent="0.2">
      <c r="A32" s="123" t="s">
        <v>5</v>
      </c>
      <c r="B32" s="123"/>
      <c r="C32" s="123"/>
      <c r="D32" s="123"/>
      <c r="E32" s="123"/>
      <c r="F32" s="123"/>
      <c r="G32" s="123"/>
      <c r="H32" s="123"/>
      <c r="I32" s="123"/>
      <c r="J32" s="123"/>
      <c r="K32" s="123"/>
      <c r="L32" s="74"/>
      <c r="M32" s="74"/>
      <c r="N32" s="74"/>
      <c r="O32" s="74"/>
    </row>
    <row r="33" spans="1:25" x14ac:dyDescent="0.2">
      <c r="A33" s="123" t="s">
        <v>109</v>
      </c>
      <c r="B33" s="123"/>
      <c r="C33" s="123"/>
      <c r="D33" s="123"/>
      <c r="E33" s="123"/>
      <c r="F33" s="123"/>
      <c r="G33" s="123"/>
      <c r="H33" s="123"/>
      <c r="I33" s="123"/>
      <c r="J33" s="123"/>
      <c r="K33" s="123"/>
      <c r="L33" s="74"/>
      <c r="M33" s="74"/>
      <c r="N33" s="74"/>
      <c r="O33" s="74"/>
      <c r="Y33" s="30"/>
    </row>
    <row r="34" spans="1:25" ht="16" x14ac:dyDescent="0.2">
      <c r="A34" s="128"/>
      <c r="B34" s="128"/>
      <c r="C34" s="128"/>
      <c r="D34" s="128"/>
      <c r="E34" s="129">
        <v>2019</v>
      </c>
      <c r="F34" s="129"/>
      <c r="G34" s="129"/>
      <c r="H34" s="129"/>
      <c r="I34" s="129"/>
      <c r="J34" s="72"/>
      <c r="K34" s="95">
        <v>2018</v>
      </c>
      <c r="L34" s="92"/>
      <c r="S34" s="30"/>
      <c r="T34" s="30"/>
      <c r="W34" s="34"/>
      <c r="X34" s="1"/>
    </row>
    <row r="35" spans="1:25" ht="15" customHeight="1" x14ac:dyDescent="0.2">
      <c r="E35" s="130" t="s">
        <v>148</v>
      </c>
      <c r="F35" s="96"/>
      <c r="G35" s="130" t="s">
        <v>116</v>
      </c>
      <c r="H35" s="25"/>
      <c r="I35" s="88"/>
      <c r="J35" s="79"/>
      <c r="K35" s="88"/>
      <c r="L35" s="1"/>
      <c r="S35" s="30"/>
      <c r="T35" s="30"/>
      <c r="W35" s="1"/>
      <c r="X35" s="1"/>
    </row>
    <row r="36" spans="1:25" x14ac:dyDescent="0.2">
      <c r="E36" s="130"/>
      <c r="F36" s="96"/>
      <c r="G36" s="130"/>
      <c r="H36" s="25"/>
      <c r="I36" s="88" t="s">
        <v>3</v>
      </c>
      <c r="J36" s="73"/>
      <c r="K36" s="88" t="s">
        <v>3</v>
      </c>
      <c r="L36" s="1"/>
      <c r="S36" s="30"/>
      <c r="T36" s="30"/>
      <c r="W36" s="1"/>
      <c r="X36" s="1"/>
    </row>
    <row r="37" spans="1:25" x14ac:dyDescent="0.2">
      <c r="A37" s="1" t="s">
        <v>125</v>
      </c>
      <c r="E37" s="29">
        <v>9000000</v>
      </c>
      <c r="F37" s="29">
        <v>2963800</v>
      </c>
      <c r="G37" s="29">
        <v>2963800</v>
      </c>
      <c r="H37" s="33"/>
      <c r="I37" s="29">
        <v>11963800</v>
      </c>
      <c r="J37" s="29"/>
      <c r="K37" s="29">
        <v>9485512</v>
      </c>
      <c r="L37" s="1"/>
      <c r="S37" s="30"/>
      <c r="T37" s="30"/>
      <c r="W37" s="1"/>
      <c r="X37" s="1"/>
    </row>
    <row r="38" spans="1:25" x14ac:dyDescent="0.2">
      <c r="A38" s="1" t="s">
        <v>124</v>
      </c>
      <c r="G38" s="1">
        <v>3485826</v>
      </c>
      <c r="H38" s="25"/>
      <c r="I38" s="29">
        <v>3485826</v>
      </c>
      <c r="K38" s="1">
        <v>2478288</v>
      </c>
      <c r="L38" s="1"/>
      <c r="S38" s="30"/>
      <c r="T38" s="30"/>
      <c r="W38" s="1"/>
      <c r="X38" s="1"/>
    </row>
    <row r="39" spans="1:25" ht="16" thickBot="1" x14ac:dyDescent="0.25">
      <c r="A39" s="1" t="s">
        <v>126</v>
      </c>
      <c r="E39" s="21">
        <v>9000000</v>
      </c>
      <c r="F39" s="29"/>
      <c r="G39" s="21">
        <f>G37+G38</f>
        <v>6449626</v>
      </c>
      <c r="H39" s="29"/>
      <c r="I39" s="21">
        <f>I37+I38</f>
        <v>15449626</v>
      </c>
      <c r="J39" s="33"/>
      <c r="K39" s="21">
        <v>11963800</v>
      </c>
      <c r="L39" s="1"/>
      <c r="S39" s="30"/>
      <c r="T39" s="30"/>
      <c r="W39" s="1"/>
      <c r="X39" s="1"/>
    </row>
    <row r="40" spans="1:25" ht="16" thickTop="1" x14ac:dyDescent="0.2">
      <c r="E40" s="33"/>
      <c r="F40" s="29"/>
      <c r="G40" s="33"/>
      <c r="H40" s="29"/>
      <c r="I40" s="33"/>
      <c r="J40" s="29"/>
      <c r="K40" s="33"/>
      <c r="L40" s="33"/>
      <c r="M40" s="33"/>
    </row>
    <row r="41" spans="1:25" x14ac:dyDescent="0.2">
      <c r="B41" s="124" t="s">
        <v>115</v>
      </c>
      <c r="C41" s="124"/>
      <c r="D41" s="124"/>
      <c r="E41" s="124"/>
      <c r="F41" s="124"/>
      <c r="G41" s="124"/>
      <c r="H41" s="124"/>
      <c r="I41" s="124"/>
      <c r="L41" s="1"/>
      <c r="U41" s="1"/>
      <c r="V41" s="1"/>
      <c r="W41" s="1"/>
      <c r="X41" s="1"/>
    </row>
    <row r="42" spans="1:25" x14ac:dyDescent="0.2">
      <c r="B42" s="124" t="s">
        <v>149</v>
      </c>
      <c r="C42" s="124"/>
      <c r="D42" s="124"/>
      <c r="E42" s="124"/>
      <c r="F42" s="124"/>
      <c r="G42" s="124"/>
      <c r="H42" s="124"/>
      <c r="I42" s="124"/>
      <c r="L42" s="1"/>
      <c r="U42" s="1"/>
      <c r="V42" s="1"/>
      <c r="W42" s="1"/>
      <c r="X42" s="1"/>
    </row>
    <row r="43" spans="1:25" x14ac:dyDescent="0.2">
      <c r="B43" s="125" t="s">
        <v>112</v>
      </c>
      <c r="C43" s="125"/>
      <c r="D43" s="125"/>
      <c r="E43" s="125"/>
      <c r="F43" s="125"/>
      <c r="G43" s="125"/>
      <c r="H43" s="125"/>
      <c r="I43" s="125"/>
      <c r="L43" s="1"/>
      <c r="U43" s="1"/>
      <c r="V43" s="1"/>
      <c r="W43" s="1"/>
      <c r="X43" s="1"/>
    </row>
    <row r="44" spans="1:25" x14ac:dyDescent="0.2">
      <c r="B44" s="91"/>
      <c r="C44" s="91"/>
      <c r="D44" s="91"/>
      <c r="E44" s="91"/>
      <c r="F44" s="91"/>
      <c r="G44" s="91"/>
      <c r="H44" s="91"/>
      <c r="I44" s="91"/>
      <c r="L44" s="1"/>
      <c r="U44" s="1"/>
      <c r="V44" s="1"/>
      <c r="W44" s="1"/>
      <c r="X44" s="1"/>
    </row>
    <row r="45" spans="1:25" x14ac:dyDescent="0.2">
      <c r="B45" s="126" t="s">
        <v>1</v>
      </c>
      <c r="C45" s="126"/>
      <c r="D45" s="126"/>
      <c r="E45" s="126"/>
      <c r="F45" s="126"/>
      <c r="G45" s="126"/>
      <c r="H45" s="126"/>
      <c r="I45" s="126"/>
      <c r="L45" s="1"/>
      <c r="U45" s="1"/>
      <c r="V45" s="1"/>
      <c r="W45" s="1"/>
      <c r="X45" s="1"/>
    </row>
    <row r="46" spans="1:25" x14ac:dyDescent="0.2">
      <c r="B46" s="26" t="s">
        <v>74</v>
      </c>
      <c r="F46" s="30"/>
      <c r="G46" s="35">
        <v>2019</v>
      </c>
      <c r="H46" s="35"/>
      <c r="I46" s="35">
        <v>2018</v>
      </c>
      <c r="L46" s="1"/>
      <c r="U46" s="1"/>
      <c r="V46" s="1"/>
      <c r="W46" s="1"/>
      <c r="X46" s="1"/>
    </row>
    <row r="47" spans="1:25" x14ac:dyDescent="0.2">
      <c r="C47" s="1" t="s">
        <v>0</v>
      </c>
      <c r="F47" s="30"/>
      <c r="G47" s="29">
        <v>74000</v>
      </c>
      <c r="H47" s="30"/>
      <c r="I47" s="29">
        <v>41970</v>
      </c>
      <c r="L47" s="1"/>
      <c r="U47" s="1"/>
      <c r="V47" s="1"/>
      <c r="W47" s="1"/>
      <c r="X47" s="1"/>
    </row>
    <row r="48" spans="1:25" x14ac:dyDescent="0.2">
      <c r="C48" s="1" t="s">
        <v>80</v>
      </c>
      <c r="F48" s="30"/>
      <c r="G48" s="30">
        <v>760000</v>
      </c>
      <c r="H48" s="30"/>
      <c r="I48" s="30">
        <v>640000</v>
      </c>
      <c r="L48" s="1"/>
      <c r="U48" s="1"/>
      <c r="V48" s="1"/>
      <c r="W48" s="1"/>
      <c r="X48" s="1"/>
    </row>
    <row r="49" spans="2:24" x14ac:dyDescent="0.2">
      <c r="C49" s="1" t="s">
        <v>153</v>
      </c>
      <c r="F49" s="30"/>
      <c r="G49" s="30">
        <v>102286</v>
      </c>
      <c r="H49" s="30"/>
      <c r="I49" s="30"/>
      <c r="L49" s="1"/>
      <c r="U49" s="1"/>
      <c r="V49" s="1"/>
      <c r="W49" s="1"/>
      <c r="X49" s="1"/>
    </row>
    <row r="50" spans="2:24" x14ac:dyDescent="0.2">
      <c r="B50" s="26"/>
      <c r="C50" s="30" t="s">
        <v>75</v>
      </c>
      <c r="D50" s="26"/>
      <c r="E50" s="26"/>
      <c r="F50" s="30"/>
      <c r="G50" s="31">
        <v>215400</v>
      </c>
      <c r="H50" s="30"/>
      <c r="I50" s="30">
        <v>168012</v>
      </c>
      <c r="L50" s="1"/>
      <c r="U50" s="1"/>
      <c r="V50" s="1"/>
      <c r="W50" s="1"/>
      <c r="X50" s="1"/>
    </row>
    <row r="51" spans="2:24" x14ac:dyDescent="0.2">
      <c r="B51" s="26"/>
      <c r="C51" s="30"/>
      <c r="D51" s="26"/>
      <c r="E51" s="26"/>
      <c r="F51" s="30"/>
      <c r="G51" s="36">
        <v>1151686</v>
      </c>
      <c r="H51" s="30"/>
      <c r="I51" s="36">
        <v>849982</v>
      </c>
      <c r="L51" s="1"/>
      <c r="U51" s="1"/>
      <c r="V51" s="1"/>
      <c r="W51" s="1"/>
      <c r="X51" s="1"/>
    </row>
    <row r="52" spans="2:24" x14ac:dyDescent="0.2">
      <c r="B52" s="26" t="s">
        <v>78</v>
      </c>
      <c r="C52" s="30"/>
      <c r="D52" s="26"/>
      <c r="E52" s="26"/>
      <c r="F52" s="30"/>
      <c r="G52" s="30"/>
      <c r="H52" s="30"/>
      <c r="I52" s="30"/>
      <c r="L52" s="1"/>
      <c r="U52" s="1"/>
      <c r="V52" s="1"/>
      <c r="W52" s="1"/>
      <c r="X52" s="1"/>
    </row>
    <row r="53" spans="2:24" x14ac:dyDescent="0.2">
      <c r="B53" s="26"/>
      <c r="C53" s="30" t="s">
        <v>35</v>
      </c>
      <c r="D53" s="26"/>
      <c r="E53" s="26"/>
      <c r="F53" s="30"/>
      <c r="G53" s="30">
        <v>10000000</v>
      </c>
      <c r="H53" s="30"/>
      <c r="I53" s="30">
        <v>23166245</v>
      </c>
      <c r="L53" s="1"/>
      <c r="U53" s="1"/>
      <c r="V53" s="1"/>
      <c r="W53" s="1"/>
      <c r="X53" s="1"/>
    </row>
    <row r="54" spans="2:24" x14ac:dyDescent="0.2">
      <c r="B54" s="26"/>
      <c r="C54" s="30" t="s">
        <v>84</v>
      </c>
      <c r="D54" s="26"/>
      <c r="E54" s="26"/>
      <c r="F54" s="30"/>
      <c r="G54" s="32">
        <v>6320000</v>
      </c>
      <c r="H54" s="30"/>
      <c r="I54" s="32">
        <v>6321000</v>
      </c>
      <c r="L54" s="1"/>
      <c r="U54" s="1"/>
      <c r="V54" s="1"/>
      <c r="W54" s="1"/>
      <c r="X54" s="1"/>
    </row>
    <row r="55" spans="2:24" x14ac:dyDescent="0.2">
      <c r="B55" s="26"/>
      <c r="C55" s="30"/>
      <c r="D55" s="26"/>
      <c r="E55" s="26"/>
      <c r="F55" s="30"/>
      <c r="G55" s="30">
        <v>16320000</v>
      </c>
      <c r="H55" s="30"/>
      <c r="I55" s="30">
        <v>29487245</v>
      </c>
      <c r="L55" s="1"/>
      <c r="U55" s="1"/>
      <c r="V55" s="1"/>
      <c r="W55" s="1"/>
      <c r="X55" s="1"/>
    </row>
    <row r="56" spans="2:24" ht="16" thickBot="1" x14ac:dyDescent="0.25">
      <c r="C56" s="30"/>
      <c r="D56" s="26"/>
      <c r="E56" s="26"/>
      <c r="F56" s="30"/>
      <c r="G56" s="21">
        <v>17471686</v>
      </c>
      <c r="H56" s="30"/>
      <c r="I56" s="21">
        <v>30337227</v>
      </c>
      <c r="L56" s="1"/>
      <c r="U56" s="1"/>
      <c r="V56" s="1"/>
      <c r="W56" s="1"/>
      <c r="X56" s="1"/>
    </row>
    <row r="57" spans="2:24" ht="16" thickTop="1" x14ac:dyDescent="0.2">
      <c r="C57" s="30"/>
      <c r="D57" s="26"/>
      <c r="E57" s="26"/>
      <c r="F57" s="30"/>
      <c r="G57" s="33"/>
      <c r="H57" s="30"/>
      <c r="I57" s="33"/>
      <c r="L57" s="1"/>
      <c r="U57" s="1"/>
      <c r="V57" s="1"/>
      <c r="W57" s="1"/>
      <c r="X57" s="1"/>
    </row>
    <row r="58" spans="2:24" x14ac:dyDescent="0.2">
      <c r="B58" s="127" t="s">
        <v>2</v>
      </c>
      <c r="C58" s="127"/>
      <c r="D58" s="127"/>
      <c r="E58" s="127"/>
      <c r="F58" s="127"/>
      <c r="G58" s="127"/>
      <c r="H58" s="127"/>
      <c r="I58" s="127"/>
      <c r="L58" s="1"/>
      <c r="U58" s="1"/>
      <c r="V58" s="1"/>
      <c r="W58" s="1"/>
      <c r="X58" s="1"/>
    </row>
    <row r="59" spans="2:24" x14ac:dyDescent="0.2">
      <c r="B59" s="26" t="s">
        <v>74</v>
      </c>
      <c r="C59" s="93"/>
      <c r="D59" s="93"/>
      <c r="E59" s="93"/>
      <c r="F59" s="93"/>
      <c r="G59" s="93"/>
      <c r="H59" s="93"/>
      <c r="I59" s="93"/>
      <c r="L59" s="1"/>
      <c r="U59" s="1"/>
      <c r="V59" s="1"/>
      <c r="W59" s="1"/>
      <c r="X59" s="1"/>
    </row>
    <row r="60" spans="2:24" x14ac:dyDescent="0.2">
      <c r="C60" s="1" t="s">
        <v>50</v>
      </c>
      <c r="F60" s="30"/>
      <c r="G60" s="29">
        <v>105000</v>
      </c>
      <c r="H60" s="30"/>
      <c r="I60" s="29">
        <v>108150</v>
      </c>
      <c r="L60" s="1"/>
      <c r="U60" s="1"/>
      <c r="V60" s="1"/>
      <c r="W60" s="1"/>
      <c r="X60" s="1"/>
    </row>
    <row r="61" spans="2:24" x14ac:dyDescent="0.2">
      <c r="C61" s="1" t="s">
        <v>30</v>
      </c>
      <c r="F61" s="30"/>
      <c r="G61" s="30">
        <v>90000</v>
      </c>
      <c r="H61" s="30"/>
      <c r="I61" s="30">
        <v>84600</v>
      </c>
      <c r="L61" s="1"/>
      <c r="U61" s="1"/>
      <c r="V61" s="1"/>
      <c r="W61" s="1"/>
      <c r="X61" s="1"/>
    </row>
    <row r="62" spans="2:24" x14ac:dyDescent="0.2">
      <c r="C62" s="1" t="s">
        <v>85</v>
      </c>
      <c r="F62" s="30"/>
      <c r="G62" s="30">
        <v>135000</v>
      </c>
      <c r="H62" s="30"/>
      <c r="I62" s="30">
        <v>126900</v>
      </c>
      <c r="L62" s="1"/>
      <c r="U62" s="1"/>
      <c r="V62" s="1"/>
      <c r="W62" s="1"/>
      <c r="X62" s="1"/>
    </row>
    <row r="63" spans="2:24" x14ac:dyDescent="0.2">
      <c r="C63" s="1" t="s">
        <v>58</v>
      </c>
      <c r="F63" s="30"/>
      <c r="G63" s="30">
        <v>40000</v>
      </c>
      <c r="H63" s="30"/>
      <c r="I63" s="30">
        <v>0</v>
      </c>
      <c r="L63" s="1"/>
      <c r="U63" s="1"/>
      <c r="V63" s="1"/>
      <c r="W63" s="1"/>
      <c r="X63" s="1"/>
    </row>
    <row r="64" spans="2:24" x14ac:dyDescent="0.2">
      <c r="C64" s="1" t="s">
        <v>49</v>
      </c>
      <c r="F64" s="30"/>
      <c r="G64" s="30">
        <v>300</v>
      </c>
      <c r="H64" s="30"/>
      <c r="I64" s="30">
        <v>297</v>
      </c>
      <c r="L64" s="1"/>
      <c r="U64" s="1"/>
      <c r="V64" s="1"/>
      <c r="W64" s="1"/>
      <c r="X64" s="1"/>
    </row>
    <row r="65" spans="2:24" x14ac:dyDescent="0.2">
      <c r="C65" s="1" t="s">
        <v>76</v>
      </c>
      <c r="F65" s="30"/>
      <c r="G65" s="30">
        <v>11000</v>
      </c>
      <c r="H65" s="30"/>
      <c r="I65" s="30">
        <v>10340</v>
      </c>
      <c r="L65" s="1"/>
      <c r="U65" s="1"/>
      <c r="V65" s="1"/>
      <c r="W65" s="1"/>
      <c r="X65" s="1"/>
    </row>
    <row r="66" spans="2:24" x14ac:dyDescent="0.2">
      <c r="C66" s="1" t="s">
        <v>143</v>
      </c>
      <c r="F66" s="30"/>
      <c r="G66" s="30">
        <v>1400</v>
      </c>
      <c r="H66" s="30"/>
      <c r="I66" s="30">
        <v>1540</v>
      </c>
      <c r="L66" s="1"/>
      <c r="U66" s="1"/>
      <c r="V66" s="1"/>
      <c r="W66" s="1"/>
      <c r="X66" s="1"/>
    </row>
    <row r="67" spans="2:24" x14ac:dyDescent="0.2">
      <c r="C67" s="1" t="s">
        <v>77</v>
      </c>
      <c r="F67" s="30"/>
      <c r="G67" s="31">
        <v>40000</v>
      </c>
      <c r="H67" s="30"/>
      <c r="I67" s="30">
        <v>41600</v>
      </c>
      <c r="L67" s="1"/>
      <c r="U67" s="1"/>
      <c r="V67" s="1"/>
      <c r="W67" s="1"/>
      <c r="X67" s="1"/>
    </row>
    <row r="68" spans="2:24" x14ac:dyDescent="0.2">
      <c r="C68" s="1" t="s">
        <v>82</v>
      </c>
      <c r="F68" s="30"/>
      <c r="G68" s="31">
        <v>35251</v>
      </c>
      <c r="H68" s="30"/>
      <c r="I68" s="30">
        <v>180000</v>
      </c>
      <c r="L68" s="1"/>
      <c r="U68" s="1"/>
      <c r="V68" s="1"/>
      <c r="W68" s="1"/>
      <c r="X68" s="1"/>
    </row>
    <row r="69" spans="2:24" x14ac:dyDescent="0.2">
      <c r="C69" s="1" t="s">
        <v>93</v>
      </c>
      <c r="F69" s="30"/>
      <c r="G69" s="32"/>
      <c r="H69" s="30"/>
      <c r="I69" s="30"/>
      <c r="L69" s="1"/>
      <c r="U69" s="1"/>
      <c r="V69" s="1"/>
      <c r="W69" s="1"/>
      <c r="X69" s="1"/>
    </row>
    <row r="70" spans="2:24" x14ac:dyDescent="0.2">
      <c r="F70" s="30"/>
      <c r="G70" s="36">
        <v>457951</v>
      </c>
      <c r="H70" s="30"/>
      <c r="I70" s="36">
        <v>553427</v>
      </c>
      <c r="L70" s="1"/>
      <c r="U70" s="1"/>
      <c r="V70" s="1"/>
      <c r="W70" s="1"/>
      <c r="X70" s="1"/>
    </row>
    <row r="71" spans="2:24" x14ac:dyDescent="0.2">
      <c r="B71" s="26" t="s">
        <v>78</v>
      </c>
      <c r="F71" s="30"/>
      <c r="G71" s="30"/>
      <c r="H71" s="30"/>
      <c r="I71" s="30"/>
      <c r="L71" s="1"/>
      <c r="U71" s="1"/>
      <c r="V71" s="1"/>
      <c r="W71" s="1"/>
      <c r="X71" s="1"/>
    </row>
    <row r="72" spans="2:24" x14ac:dyDescent="0.2">
      <c r="C72" s="1" t="s">
        <v>34</v>
      </c>
      <c r="F72" s="30"/>
      <c r="G72" s="30">
        <v>1599360</v>
      </c>
      <c r="H72" s="30"/>
      <c r="I72" s="30">
        <v>18000000</v>
      </c>
      <c r="L72" s="1"/>
      <c r="U72" s="1"/>
      <c r="V72" s="1"/>
      <c r="W72" s="1"/>
      <c r="X72" s="1"/>
    </row>
    <row r="73" spans="2:24" x14ac:dyDescent="0.2">
      <c r="C73" s="26" t="s">
        <v>83</v>
      </c>
      <c r="F73" s="30"/>
      <c r="G73" s="32">
        <v>-35251</v>
      </c>
      <c r="H73" s="30"/>
      <c r="I73" s="32">
        <v>-180000</v>
      </c>
      <c r="L73" s="1"/>
      <c r="U73" s="1"/>
      <c r="V73" s="1"/>
      <c r="W73" s="1"/>
      <c r="X73" s="1"/>
    </row>
    <row r="74" spans="2:24" x14ac:dyDescent="0.2">
      <c r="F74" s="30"/>
      <c r="G74" s="30">
        <v>1564109</v>
      </c>
      <c r="H74" s="30"/>
      <c r="I74" s="30">
        <v>17820000</v>
      </c>
      <c r="L74" s="1"/>
      <c r="U74" s="1"/>
      <c r="V74" s="1"/>
      <c r="W74" s="1"/>
      <c r="X74" s="1"/>
    </row>
    <row r="75" spans="2:24" x14ac:dyDescent="0.2">
      <c r="D75" s="1" t="s">
        <v>79</v>
      </c>
      <c r="F75" s="30"/>
      <c r="G75" s="36">
        <v>2022060</v>
      </c>
      <c r="H75" s="30"/>
      <c r="I75" s="36">
        <v>18373427</v>
      </c>
      <c r="L75" s="1"/>
      <c r="U75" s="1"/>
      <c r="V75" s="1"/>
      <c r="W75" s="1"/>
      <c r="X75" s="1"/>
    </row>
    <row r="76" spans="2:24" x14ac:dyDescent="0.2">
      <c r="F76" s="30"/>
      <c r="G76" s="31"/>
      <c r="H76" s="30"/>
      <c r="I76" s="31"/>
      <c r="L76" s="1"/>
      <c r="U76" s="1"/>
      <c r="V76" s="1"/>
      <c r="W76" s="1"/>
      <c r="X76" s="1"/>
    </row>
    <row r="77" spans="2:24" x14ac:dyDescent="0.2">
      <c r="B77" s="127" t="s">
        <v>150</v>
      </c>
      <c r="C77" s="127"/>
      <c r="D77" s="127"/>
      <c r="E77" s="127"/>
      <c r="F77" s="127"/>
      <c r="G77" s="127"/>
      <c r="H77" s="127"/>
      <c r="I77" s="127"/>
      <c r="L77" s="1"/>
      <c r="U77" s="1"/>
      <c r="V77" s="1"/>
      <c r="W77" s="1"/>
      <c r="X77" s="1"/>
    </row>
    <row r="78" spans="2:24" x14ac:dyDescent="0.2">
      <c r="B78" s="1" t="s">
        <v>148</v>
      </c>
      <c r="C78" s="94"/>
      <c r="D78" s="94"/>
      <c r="E78" s="94"/>
      <c r="F78" s="94"/>
      <c r="G78" s="30">
        <v>9000000</v>
      </c>
      <c r="H78" s="30"/>
      <c r="I78" s="30">
        <v>9000000</v>
      </c>
      <c r="L78" s="1"/>
      <c r="U78" s="1"/>
      <c r="V78" s="1"/>
      <c r="W78" s="1"/>
      <c r="X78" s="1"/>
    </row>
    <row r="79" spans="2:24" x14ac:dyDescent="0.2">
      <c r="B79" s="1" t="s">
        <v>116</v>
      </c>
      <c r="E79" s="30"/>
      <c r="F79" s="30"/>
      <c r="G79" s="32">
        <v>6449626</v>
      </c>
      <c r="H79" s="30"/>
      <c r="I79" s="32">
        <v>2963800</v>
      </c>
      <c r="L79" s="1"/>
      <c r="U79" s="1"/>
      <c r="V79" s="1"/>
      <c r="W79" s="1"/>
      <c r="X79" s="1"/>
    </row>
    <row r="80" spans="2:24" x14ac:dyDescent="0.2">
      <c r="E80" s="30"/>
      <c r="F80" s="30"/>
      <c r="G80" s="31">
        <v>15449626</v>
      </c>
      <c r="H80" s="30"/>
      <c r="I80" s="30">
        <v>11963800</v>
      </c>
      <c r="L80" s="1"/>
      <c r="U80" s="1"/>
      <c r="V80" s="1"/>
      <c r="W80" s="1"/>
      <c r="X80" s="1"/>
    </row>
    <row r="81" spans="3:24" ht="16" thickBot="1" x14ac:dyDescent="0.25">
      <c r="C81" s="1" t="s">
        <v>86</v>
      </c>
      <c r="E81" s="30"/>
      <c r="F81" s="30"/>
      <c r="G81" s="21">
        <v>17471686</v>
      </c>
      <c r="H81" s="30"/>
      <c r="I81" s="21">
        <v>30337227</v>
      </c>
      <c r="L81" s="1"/>
      <c r="U81" s="1"/>
      <c r="V81" s="1"/>
      <c r="W81" s="1"/>
      <c r="X81" s="1"/>
    </row>
    <row r="82" spans="3:24" ht="16" thickTop="1" x14ac:dyDescent="0.2"/>
  </sheetData>
  <mergeCells count="16">
    <mergeCell ref="B43:I43"/>
    <mergeCell ref="B45:I45"/>
    <mergeCell ref="B58:I58"/>
    <mergeCell ref="B77:I77"/>
    <mergeCell ref="A34:D34"/>
    <mergeCell ref="E34:I34"/>
    <mergeCell ref="E35:E36"/>
    <mergeCell ref="G35:G36"/>
    <mergeCell ref="B41:I41"/>
    <mergeCell ref="B42:I42"/>
    <mergeCell ref="A33:K33"/>
    <mergeCell ref="A1:K1"/>
    <mergeCell ref="A2:K2"/>
    <mergeCell ref="A3:K3"/>
    <mergeCell ref="A31:K31"/>
    <mergeCell ref="A32:K32"/>
  </mergeCells>
  <pageMargins left="0.7" right="0.7" top="0.75" bottom="0.75" header="0.3" footer="0.3"/>
  <pageSetup orientation="portrait" r:id="rId1"/>
  <rowBreaks count="1" manualBreakCount="1">
    <brk id="39"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35"/>
  <sheetViews>
    <sheetView showGridLines="0" zoomScale="130" zoomScaleNormal="130" zoomScalePageLayoutView="130" workbookViewId="0"/>
  </sheetViews>
  <sheetFormatPr baseColWidth="10" defaultColWidth="8.83203125" defaultRowHeight="15" x14ac:dyDescent="0.2"/>
  <cols>
    <col min="1" max="1" width="13.83203125" customWidth="1"/>
    <col min="2" max="3" width="10.5" customWidth="1"/>
    <col min="4" max="4" width="15.1640625" customWidth="1"/>
    <col min="5" max="8" width="10.5" customWidth="1"/>
  </cols>
  <sheetData>
    <row r="1" spans="2:10" x14ac:dyDescent="0.2">
      <c r="B1" s="68"/>
      <c r="C1" s="68"/>
      <c r="D1" s="68"/>
      <c r="E1" s="68"/>
      <c r="F1" s="68"/>
      <c r="G1" s="68"/>
      <c r="H1" s="68"/>
      <c r="I1" s="68"/>
      <c r="J1" s="68"/>
    </row>
    <row r="2" spans="2:10" x14ac:dyDescent="0.2">
      <c r="B2" s="69" t="s">
        <v>113</v>
      </c>
      <c r="C2" s="68"/>
      <c r="D2" s="68"/>
      <c r="E2" s="68"/>
      <c r="F2" s="68"/>
      <c r="G2" s="68"/>
      <c r="H2" s="68"/>
      <c r="I2" s="68"/>
      <c r="J2" s="68"/>
    </row>
    <row r="3" spans="2:10" x14ac:dyDescent="0.2">
      <c r="B3" s="69"/>
      <c r="C3" s="68"/>
      <c r="D3" s="68"/>
      <c r="E3" s="68"/>
      <c r="F3" s="68"/>
      <c r="G3" s="68"/>
      <c r="H3" s="68"/>
      <c r="I3" s="68"/>
      <c r="J3" s="68"/>
    </row>
    <row r="4" spans="2:10" x14ac:dyDescent="0.2">
      <c r="B4" s="69" t="s">
        <v>154</v>
      </c>
      <c r="C4" s="68"/>
      <c r="D4" s="68"/>
      <c r="E4" s="68"/>
      <c r="F4" s="68"/>
      <c r="G4" s="68"/>
      <c r="H4" s="68"/>
      <c r="I4" s="68"/>
      <c r="J4" s="68"/>
    </row>
    <row r="5" spans="2:10" x14ac:dyDescent="0.2">
      <c r="B5" s="69"/>
      <c r="C5" s="68"/>
      <c r="D5" s="68"/>
      <c r="E5" s="68"/>
      <c r="F5" s="68"/>
      <c r="G5" s="68"/>
      <c r="H5" s="68"/>
      <c r="I5" s="68"/>
      <c r="J5" s="68"/>
    </row>
    <row r="6" spans="2:10" x14ac:dyDescent="0.2">
      <c r="B6" s="69" t="s">
        <v>106</v>
      </c>
      <c r="C6" s="68"/>
      <c r="D6" s="68"/>
      <c r="E6" s="68"/>
      <c r="F6" s="68"/>
      <c r="G6" s="68"/>
      <c r="H6" s="68"/>
      <c r="I6" s="68"/>
      <c r="J6" s="68"/>
    </row>
    <row r="7" spans="2:10" x14ac:dyDescent="0.2">
      <c r="B7" s="69"/>
      <c r="C7" s="68"/>
      <c r="D7" s="68"/>
      <c r="E7" s="68"/>
      <c r="F7" s="68"/>
      <c r="G7" s="68"/>
      <c r="H7" s="68"/>
      <c r="I7" s="68"/>
      <c r="J7" s="68"/>
    </row>
    <row r="8" spans="2:10" x14ac:dyDescent="0.2">
      <c r="B8" s="69" t="s">
        <v>101</v>
      </c>
      <c r="C8" s="68"/>
      <c r="D8" s="68"/>
      <c r="E8" s="68"/>
      <c r="F8" s="68"/>
      <c r="G8" s="68"/>
      <c r="H8" s="68"/>
      <c r="I8" s="68"/>
      <c r="J8" s="68"/>
    </row>
    <row r="9" spans="2:10" x14ac:dyDescent="0.2">
      <c r="B9" s="69"/>
      <c r="C9" s="68"/>
      <c r="D9" s="68"/>
      <c r="E9" s="68"/>
      <c r="F9" s="68"/>
      <c r="G9" s="68"/>
      <c r="H9" s="68"/>
      <c r="I9" s="68"/>
      <c r="J9" s="68"/>
    </row>
    <row r="10" spans="2:10" x14ac:dyDescent="0.2">
      <c r="B10" s="69" t="s">
        <v>98</v>
      </c>
      <c r="C10" s="68"/>
      <c r="D10" s="68"/>
      <c r="E10" s="68"/>
      <c r="F10" s="68"/>
      <c r="G10" s="68"/>
      <c r="H10" s="68"/>
      <c r="I10" s="68"/>
      <c r="J10" s="68"/>
    </row>
    <row r="11" spans="2:10" x14ac:dyDescent="0.2">
      <c r="B11" s="69"/>
      <c r="C11" s="68"/>
      <c r="D11" s="68"/>
      <c r="E11" s="68"/>
      <c r="F11" s="68"/>
      <c r="G11" s="68"/>
      <c r="H11" s="68"/>
      <c r="I11" s="68"/>
      <c r="J11" s="68"/>
    </row>
    <row r="12" spans="2:10" x14ac:dyDescent="0.2">
      <c r="B12" s="69" t="s">
        <v>99</v>
      </c>
      <c r="C12" s="68"/>
      <c r="D12" s="68"/>
      <c r="E12" s="68"/>
      <c r="F12" s="68"/>
      <c r="G12" s="68"/>
      <c r="H12" s="68"/>
      <c r="I12" s="68"/>
      <c r="J12" s="68"/>
    </row>
    <row r="13" spans="2:10" x14ac:dyDescent="0.2">
      <c r="B13" s="69"/>
      <c r="C13" s="68"/>
      <c r="D13" s="68"/>
      <c r="E13" s="68"/>
      <c r="F13" s="68"/>
      <c r="G13" s="68"/>
      <c r="H13" s="68"/>
      <c r="I13" s="68"/>
      <c r="J13" s="68"/>
    </row>
    <row r="14" spans="2:10" ht="15" customHeight="1" x14ac:dyDescent="0.2">
      <c r="B14" s="131" t="s">
        <v>155</v>
      </c>
      <c r="C14" s="131"/>
      <c r="D14" s="131"/>
      <c r="E14" s="131"/>
      <c r="F14" s="131"/>
      <c r="G14" s="131"/>
      <c r="H14" s="71"/>
      <c r="I14" s="68"/>
      <c r="J14" s="68"/>
    </row>
    <row r="15" spans="2:10" x14ac:dyDescent="0.2">
      <c r="B15" s="131"/>
      <c r="C15" s="131"/>
      <c r="D15" s="131"/>
      <c r="E15" s="131"/>
      <c r="F15" s="131"/>
      <c r="G15" s="131"/>
      <c r="H15" s="71"/>
      <c r="I15" s="68"/>
      <c r="J15" s="68"/>
    </row>
    <row r="16" spans="2:10" x14ac:dyDescent="0.2">
      <c r="B16" s="131"/>
      <c r="C16" s="131"/>
      <c r="D16" s="131"/>
      <c r="E16" s="131"/>
      <c r="F16" s="131"/>
      <c r="G16" s="131"/>
      <c r="H16" s="71"/>
      <c r="I16" s="68"/>
      <c r="J16" s="68"/>
    </row>
    <row r="17" spans="2:10" x14ac:dyDescent="0.2">
      <c r="B17" s="131"/>
      <c r="C17" s="131"/>
      <c r="D17" s="131"/>
      <c r="E17" s="131"/>
      <c r="F17" s="131"/>
      <c r="G17" s="131"/>
      <c r="H17" s="71"/>
      <c r="I17" s="68"/>
      <c r="J17" s="68"/>
    </row>
    <row r="18" spans="2:10" x14ac:dyDescent="0.2">
      <c r="B18" s="131"/>
      <c r="C18" s="131"/>
      <c r="D18" s="131"/>
      <c r="E18" s="131"/>
      <c r="F18" s="131"/>
      <c r="G18" s="131"/>
      <c r="H18" s="102"/>
      <c r="I18" s="68"/>
      <c r="J18" s="68"/>
    </row>
    <row r="19" spans="2:10" x14ac:dyDescent="0.2">
      <c r="B19" s="102"/>
      <c r="C19" s="102"/>
      <c r="D19" s="102"/>
      <c r="E19" s="102"/>
      <c r="F19" s="102"/>
      <c r="G19" s="102"/>
      <c r="H19" s="102"/>
      <c r="I19" s="68"/>
      <c r="J19" s="68"/>
    </row>
    <row r="20" spans="2:10" ht="15" customHeight="1" x14ac:dyDescent="0.2">
      <c r="B20" s="131" t="s">
        <v>102</v>
      </c>
      <c r="C20" s="131"/>
      <c r="D20" s="131"/>
      <c r="E20" s="131"/>
      <c r="F20" s="131"/>
      <c r="G20" s="131"/>
      <c r="H20" s="71"/>
      <c r="I20" s="68"/>
      <c r="J20" s="68"/>
    </row>
    <row r="21" spans="2:10" x14ac:dyDescent="0.2">
      <c r="B21" s="131"/>
      <c r="C21" s="131"/>
      <c r="D21" s="131"/>
      <c r="E21" s="131"/>
      <c r="F21" s="131"/>
      <c r="G21" s="131"/>
      <c r="H21" s="71"/>
      <c r="I21" s="68"/>
      <c r="J21" s="68"/>
    </row>
    <row r="22" spans="2:10" x14ac:dyDescent="0.2">
      <c r="B22" s="131"/>
      <c r="C22" s="131"/>
      <c r="D22" s="131"/>
      <c r="E22" s="131"/>
      <c r="F22" s="131"/>
      <c r="G22" s="131"/>
      <c r="H22" s="68"/>
      <c r="I22" s="68"/>
      <c r="J22" s="68"/>
    </row>
    <row r="23" spans="2:10" x14ac:dyDescent="0.2">
      <c r="B23" s="102"/>
      <c r="C23" s="102"/>
      <c r="D23" s="102"/>
      <c r="E23" s="102"/>
      <c r="F23" s="102"/>
      <c r="G23" s="102"/>
      <c r="H23" s="68"/>
      <c r="I23" s="68"/>
      <c r="J23" s="68"/>
    </row>
    <row r="24" spans="2:10" ht="15" customHeight="1" x14ac:dyDescent="0.2">
      <c r="B24" s="131" t="s">
        <v>117</v>
      </c>
      <c r="C24" s="131"/>
      <c r="D24" s="131"/>
      <c r="E24" s="131"/>
      <c r="F24" s="131"/>
      <c r="G24" s="131"/>
      <c r="H24" s="68"/>
      <c r="I24" s="68"/>
      <c r="J24" s="68"/>
    </row>
    <row r="25" spans="2:10" x14ac:dyDescent="0.2">
      <c r="B25" s="71"/>
      <c r="C25" s="71"/>
      <c r="D25" s="71"/>
      <c r="E25" s="71"/>
      <c r="F25" s="71"/>
      <c r="G25" s="71"/>
      <c r="H25" s="68"/>
      <c r="I25" s="68"/>
      <c r="J25" s="68"/>
    </row>
    <row r="26" spans="2:10" x14ac:dyDescent="0.2">
      <c r="B26" s="102"/>
      <c r="C26" s="102"/>
      <c r="D26" s="102"/>
      <c r="E26" s="102"/>
      <c r="F26" s="102"/>
      <c r="G26" s="102"/>
      <c r="H26" s="68"/>
      <c r="I26" s="68"/>
      <c r="J26" s="68"/>
    </row>
    <row r="27" spans="2:10" x14ac:dyDescent="0.2">
      <c r="B27" s="69" t="s">
        <v>100</v>
      </c>
      <c r="C27" s="68"/>
      <c r="D27" s="68"/>
      <c r="E27" s="68"/>
      <c r="F27" s="68"/>
      <c r="G27" s="68"/>
      <c r="H27" s="68"/>
      <c r="I27" s="68"/>
      <c r="J27" s="68"/>
    </row>
    <row r="28" spans="2:10" x14ac:dyDescent="0.2">
      <c r="B28" s="69"/>
      <c r="C28" s="68"/>
      <c r="D28" s="68"/>
      <c r="E28" s="68"/>
      <c r="F28" s="68"/>
      <c r="G28" s="68"/>
      <c r="H28" s="68"/>
      <c r="I28" s="68"/>
      <c r="J28" s="68"/>
    </row>
    <row r="29" spans="2:10" x14ac:dyDescent="0.2">
      <c r="B29" s="69" t="s">
        <v>156</v>
      </c>
      <c r="C29" s="68"/>
      <c r="D29" s="68"/>
      <c r="E29" s="68"/>
      <c r="F29" s="68"/>
      <c r="G29" s="68"/>
      <c r="H29" s="68"/>
      <c r="I29" s="68"/>
      <c r="J29" s="68"/>
    </row>
    <row r="30" spans="2:10" x14ac:dyDescent="0.2">
      <c r="B30" s="69"/>
      <c r="C30" s="68"/>
      <c r="D30" s="68"/>
      <c r="E30" s="68"/>
      <c r="F30" s="68"/>
      <c r="G30" s="68"/>
      <c r="H30" s="68"/>
      <c r="I30" s="68"/>
      <c r="J30" s="68"/>
    </row>
    <row r="31" spans="2:10" x14ac:dyDescent="0.2">
      <c r="B31" s="75" t="s">
        <v>107</v>
      </c>
      <c r="C31" s="68"/>
      <c r="D31" s="68"/>
      <c r="E31" s="68"/>
      <c r="F31" s="68"/>
      <c r="G31" s="68"/>
      <c r="H31" s="68"/>
      <c r="I31" s="68"/>
      <c r="J31" s="68"/>
    </row>
    <row r="32" spans="2:10" x14ac:dyDescent="0.2">
      <c r="B32" s="70"/>
      <c r="C32" s="68"/>
      <c r="D32" s="68"/>
      <c r="E32" s="68"/>
      <c r="F32" s="68"/>
      <c r="G32" s="68"/>
      <c r="H32" s="68"/>
      <c r="I32" s="68"/>
      <c r="J32" s="68"/>
    </row>
    <row r="33" spans="2:10" x14ac:dyDescent="0.2">
      <c r="B33" s="68"/>
      <c r="C33" s="68"/>
      <c r="D33" s="68"/>
      <c r="E33" s="68"/>
      <c r="F33" s="68"/>
      <c r="G33" s="68"/>
      <c r="H33" s="68"/>
      <c r="I33" s="68"/>
      <c r="J33" s="68"/>
    </row>
    <row r="34" spans="2:10" x14ac:dyDescent="0.2">
      <c r="B34" s="68"/>
      <c r="C34" s="68"/>
      <c r="D34" s="68"/>
      <c r="E34" s="68"/>
      <c r="F34" s="68"/>
      <c r="G34" s="68"/>
      <c r="H34" s="68"/>
      <c r="I34" s="68"/>
      <c r="J34" s="68"/>
    </row>
    <row r="35" spans="2:10" x14ac:dyDescent="0.2">
      <c r="B35" s="68"/>
      <c r="C35" s="68"/>
      <c r="D35" s="68"/>
      <c r="E35" s="68"/>
      <c r="F35" s="68"/>
      <c r="G35" s="68"/>
      <c r="H35" s="68"/>
      <c r="I35" s="68"/>
      <c r="J35" s="68"/>
    </row>
  </sheetData>
  <mergeCells count="3">
    <mergeCell ref="B14:G18"/>
    <mergeCell ref="B20:G22"/>
    <mergeCell ref="B24:G24"/>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Required</vt:lpstr>
      <vt:lpstr>Adjusting Entries</vt:lpstr>
      <vt:lpstr>Gen. Jnl.</vt:lpstr>
      <vt:lpstr>Trial Bal.</vt:lpstr>
      <vt:lpstr>Fcl. Stmts.</vt:lpstr>
      <vt:lpstr>Copyright</vt:lpstr>
    </vt:vector>
  </TitlesOfParts>
  <Company>Athabasca University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Annand</dc:creator>
  <cp:lastModifiedBy>Microsoft Office User</cp:lastModifiedBy>
  <cp:lastPrinted>2018-08-11T15:06:30Z</cp:lastPrinted>
  <dcterms:created xsi:type="dcterms:W3CDTF">2017-07-18T22:30:52Z</dcterms:created>
  <dcterms:modified xsi:type="dcterms:W3CDTF">2019-02-13T16:20:51Z</dcterms:modified>
</cp:coreProperties>
</file>