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755" activeTab="1"/>
  </bookViews>
  <sheets>
    <sheet name="Question 1" sheetId="2" r:id="rId1"/>
    <sheet name="Question 2" sheetId="1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3" i="2" l="1"/>
  <c r="G6" i="2"/>
  <c r="G7" i="2"/>
  <c r="G10" i="2"/>
  <c r="G12" i="2"/>
  <c r="G8" i="2"/>
  <c r="G9" i="2"/>
  <c r="G5" i="2"/>
  <c r="G11" i="2"/>
  <c r="G4" i="2"/>
  <c r="C13" i="2"/>
  <c r="F6" i="2" s="1"/>
  <c r="G33" i="1"/>
  <c r="G34" i="1"/>
  <c r="F34" i="1"/>
  <c r="H34" i="1" s="1"/>
  <c r="E34" i="1"/>
  <c r="F33" i="1"/>
  <c r="H33" i="1" s="1"/>
  <c r="E33" i="1"/>
  <c r="G32" i="1"/>
  <c r="F32" i="1"/>
  <c r="H32" i="1" s="1"/>
  <c r="E32" i="1"/>
  <c r="G31" i="1"/>
  <c r="F31" i="1"/>
  <c r="H31" i="1" s="1"/>
  <c r="E31" i="1"/>
  <c r="G30" i="1"/>
  <c r="F30" i="1"/>
  <c r="H30" i="1" s="1"/>
  <c r="E30" i="1"/>
  <c r="G29" i="1"/>
  <c r="F29" i="1"/>
  <c r="H29" i="1" s="1"/>
  <c r="B39" i="1"/>
  <c r="B37" i="1"/>
  <c r="B33" i="1"/>
  <c r="B35" i="1" s="1"/>
  <c r="F5" i="1"/>
  <c r="F6" i="1" s="1"/>
  <c r="H6" i="1" s="1"/>
  <c r="G7" i="1"/>
  <c r="G8" i="1"/>
  <c r="G9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6" i="1"/>
  <c r="F10" i="1"/>
  <c r="H10" i="1" s="1"/>
  <c r="F21" i="1"/>
  <c r="H21" i="1" s="1"/>
  <c r="I21" i="1" s="1"/>
  <c r="E15" i="1"/>
  <c r="E11" i="1"/>
  <c r="E8" i="1"/>
  <c r="E9" i="1"/>
  <c r="E10" i="1"/>
  <c r="E12" i="1"/>
  <c r="E13" i="1"/>
  <c r="E14" i="1"/>
  <c r="E16" i="1"/>
  <c r="E17" i="1"/>
  <c r="E18" i="1"/>
  <c r="E19" i="1"/>
  <c r="E20" i="1"/>
  <c r="E21" i="1"/>
  <c r="E22" i="1"/>
  <c r="E7" i="1"/>
  <c r="E6" i="1"/>
  <c r="B6" i="1"/>
  <c r="B8" i="1" s="1"/>
  <c r="B10" i="1" s="1"/>
  <c r="F9" i="2" l="1"/>
  <c r="F8" i="2"/>
  <c r="F3" i="2"/>
  <c r="F12" i="2"/>
  <c r="F7" i="2"/>
  <c r="F4" i="2"/>
  <c r="F11" i="2"/>
  <c r="F5" i="2"/>
  <c r="F10" i="2"/>
  <c r="G13" i="2"/>
  <c r="H3" i="2" s="1"/>
  <c r="I32" i="1"/>
  <c r="I31" i="1"/>
  <c r="I33" i="1"/>
  <c r="I30" i="1"/>
  <c r="I29" i="1"/>
  <c r="I34" i="1"/>
  <c r="F15" i="1"/>
  <c r="H15" i="1" s="1"/>
  <c r="B12" i="1"/>
  <c r="B14" i="1" s="1"/>
  <c r="F19" i="1"/>
  <c r="H19" i="1" s="1"/>
  <c r="I19" i="1" s="1"/>
  <c r="F14" i="1"/>
  <c r="H14" i="1" s="1"/>
  <c r="I14" i="1" s="1"/>
  <c r="F9" i="1"/>
  <c r="H9" i="1" s="1"/>
  <c r="I9" i="1" s="1"/>
  <c r="H5" i="1"/>
  <c r="I5" i="1" s="1"/>
  <c r="F18" i="1"/>
  <c r="H18" i="1" s="1"/>
  <c r="F13" i="1"/>
  <c r="H13" i="1" s="1"/>
  <c r="I13" i="1" s="1"/>
  <c r="F7" i="1"/>
  <c r="H7" i="1" s="1"/>
  <c r="F22" i="1"/>
  <c r="H22" i="1" s="1"/>
  <c r="F17" i="1"/>
  <c r="H17" i="1" s="1"/>
  <c r="I17" i="1" s="1"/>
  <c r="F11" i="1"/>
  <c r="H11" i="1" s="1"/>
  <c r="I6" i="1"/>
  <c r="I15" i="1"/>
  <c r="I11" i="1"/>
  <c r="I7" i="1"/>
  <c r="I22" i="1"/>
  <c r="I18" i="1"/>
  <c r="I10" i="1"/>
  <c r="F20" i="1"/>
  <c r="H20" i="1" s="1"/>
  <c r="I20" i="1" s="1"/>
  <c r="F16" i="1"/>
  <c r="H16" i="1" s="1"/>
  <c r="I16" i="1" s="1"/>
  <c r="F12" i="1"/>
  <c r="H12" i="1" s="1"/>
  <c r="I12" i="1" s="1"/>
  <c r="F8" i="1"/>
  <c r="H8" i="1" s="1"/>
  <c r="I8" i="1" s="1"/>
  <c r="H4" i="2" l="1"/>
  <c r="H10" i="2"/>
  <c r="H11" i="2"/>
  <c r="H12" i="2"/>
  <c r="H8" i="2"/>
  <c r="H5" i="2"/>
  <c r="H7" i="2"/>
  <c r="H9" i="2"/>
  <c r="H6" i="2"/>
  <c r="F13" i="2"/>
</calcChain>
</file>

<file path=xl/sharedStrings.xml><?xml version="1.0" encoding="utf-8"?>
<sst xmlns="http://schemas.openxmlformats.org/spreadsheetml/2006/main" count="68" uniqueCount="44">
  <si>
    <t>Demand</t>
  </si>
  <si>
    <t xml:space="preserve">Holding Cost </t>
  </si>
  <si>
    <t>EOQ</t>
  </si>
  <si>
    <t>Ordering Cost</t>
  </si>
  <si>
    <t>units</t>
  </si>
  <si>
    <t>No. of orders per year</t>
  </si>
  <si>
    <t xml:space="preserve">Ordering cost </t>
  </si>
  <si>
    <t>No. Of orders</t>
  </si>
  <si>
    <t>Number of units per order</t>
  </si>
  <si>
    <t xml:space="preserve">Average units per inventory </t>
  </si>
  <si>
    <t>Ordering and Holding Cost</t>
  </si>
  <si>
    <t>Holding Cost</t>
  </si>
  <si>
    <t>Combined Cost</t>
  </si>
  <si>
    <t>Holding cost</t>
  </si>
  <si>
    <t>Cost of Order at EOQ</t>
  </si>
  <si>
    <t>Cost of Order at a Discount</t>
  </si>
  <si>
    <t>Ordering at EOQ is economical compared to ordering at discount; therefore, I would chose ordering EOQ over discounted price. For EOQ, the quantity of 2000 units  with 18 annual orders has a combined ordering and holding cost of $900 while the for Discount price, the quantity for 6000 units has a combined ordering and holding cost of $1500</t>
  </si>
  <si>
    <t>UT 300</t>
  </si>
  <si>
    <t>UT 305</t>
  </si>
  <si>
    <t>UT 307</t>
  </si>
  <si>
    <t>UT 398</t>
  </si>
  <si>
    <t>UT 412</t>
  </si>
  <si>
    <t>UT 433</t>
  </si>
  <si>
    <t>UT 440</t>
  </si>
  <si>
    <t>UT 510</t>
  </si>
  <si>
    <t>UT 534</t>
  </si>
  <si>
    <t>UT 650</t>
  </si>
  <si>
    <t>Item#</t>
  </si>
  <si>
    <t>Units Sold</t>
  </si>
  <si>
    <t>Gross margin per unit $</t>
  </si>
  <si>
    <t>Price per Unit $</t>
  </si>
  <si>
    <t>Annual Volume %</t>
  </si>
  <si>
    <t>Annual cost</t>
  </si>
  <si>
    <t>Annual cost (%)</t>
  </si>
  <si>
    <t>A</t>
  </si>
  <si>
    <t>C</t>
  </si>
  <si>
    <t>60-70% cost</t>
  </si>
  <si>
    <t>50-60%qty</t>
  </si>
  <si>
    <t>10-15% cost</t>
  </si>
  <si>
    <t>Total</t>
  </si>
  <si>
    <t>10-30%qty</t>
  </si>
  <si>
    <t>B</t>
  </si>
  <si>
    <t>a)I would use ABC Inventory anlaysis using Ms-xcel to categrze items in an inventory according to their costs                                                                                                                                                               (b)The criteria of cost of each item in inventory and quantity demanded                                                   (c)Cut-off levels : A(10-30% quantity, 60-7% cost), B(30-50%qty, 15-60%cost), and C (50-60% quantity, 10-15% cost)                                                                                                                                                                               (d) Report findings:                                                                                                                                                                         i) UT433 is a class item (high cost item)                                                                                                                                ii) UT 300, UT534, UT305 are class B items (medium cost items)                                                                                                       iii)UT307, UT440,UT510,UT398,UT650, and UT412 are class C items (Low-cost items)</t>
  </si>
  <si>
    <t>B(30-50%qty, 15-60%cost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</si>
</sst>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2" formatCode="_(&quot;$&quot;* #,##0_);_(&quot;$&quot;* \(#,##0\);_(&quot;$&quot;* &quot;-&quot;_);_(@_)"/>
    <numFmt numFmtId="44" formatCode="_(&quot;$&quot;* #,##0.00_);_(&quot;$&quot;* \(#,##0.00\);_(&quot;$&quot;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2">
    <xf numFmtId="0" fontId="0" fillId="0" borderId="0" xfId="0"/>
    <xf numFmtId="0" fontId="0" fillId="0" borderId="1" xfId="0" applyBorder="1"/>
    <xf numFmtId="0" fontId="2" fillId="0" borderId="1" xfId="0" applyFont="1" applyBorder="1"/>
    <xf numFmtId="0" fontId="2" fillId="0" borderId="0" xfId="0" applyFont="1"/>
    <xf numFmtId="0" fontId="2" fillId="0" borderId="0" xfId="0" applyFont="1" applyBorder="1" applyAlignment="1">
      <alignment horizontal="center" wrapText="1"/>
    </xf>
    <xf numFmtId="0" fontId="2" fillId="0" borderId="0" xfId="0" applyFont="1" applyBorder="1"/>
    <xf numFmtId="0" fontId="0" fillId="0" borderId="0" xfId="0" applyBorder="1"/>
    <xf numFmtId="0" fontId="2" fillId="0" borderId="1" xfId="0" applyFont="1" applyBorder="1" applyAlignment="1">
      <alignment wrapText="1"/>
    </xf>
    <xf numFmtId="0" fontId="2" fillId="0" borderId="0" xfId="0" applyFont="1" applyBorder="1" applyAlignment="1"/>
    <xf numFmtId="0" fontId="2" fillId="0" borderId="2" xfId="0" applyFont="1" applyBorder="1" applyAlignment="1"/>
    <xf numFmtId="9" fontId="0" fillId="0" borderId="0" xfId="0" applyNumberFormat="1"/>
    <xf numFmtId="2" fontId="2" fillId="0" borderId="0" xfId="0" applyNumberFormat="1" applyFont="1"/>
    <xf numFmtId="9" fontId="2" fillId="0" borderId="0" xfId="0" applyNumberFormat="1" applyFont="1"/>
    <xf numFmtId="42" fontId="2" fillId="0" borderId="0" xfId="1" applyNumberFormat="1" applyFont="1"/>
    <xf numFmtId="0" fontId="0" fillId="3" borderId="1" xfId="0" applyFill="1" applyBorder="1"/>
    <xf numFmtId="2" fontId="0" fillId="3" borderId="1" xfId="0" applyNumberFormat="1" applyFill="1" applyBorder="1"/>
    <xf numFmtId="9" fontId="0" fillId="3" borderId="1" xfId="2" applyFont="1" applyFill="1" applyBorder="1"/>
    <xf numFmtId="42" fontId="0" fillId="3" borderId="1" xfId="0" applyNumberFormat="1" applyFill="1" applyBorder="1"/>
    <xf numFmtId="0" fontId="0" fillId="4" borderId="1" xfId="0" applyFill="1" applyBorder="1"/>
    <xf numFmtId="2" fontId="0" fillId="4" borderId="1" xfId="0" applyNumberFormat="1" applyFill="1" applyBorder="1"/>
    <xf numFmtId="9" fontId="0" fillId="4" borderId="1" xfId="2" applyFont="1" applyFill="1" applyBorder="1"/>
    <xf numFmtId="42" fontId="0" fillId="4" borderId="1" xfId="0" applyNumberFormat="1" applyFill="1" applyBorder="1"/>
    <xf numFmtId="0" fontId="0" fillId="5" borderId="1" xfId="0" applyFill="1" applyBorder="1"/>
    <xf numFmtId="2" fontId="0" fillId="5" borderId="1" xfId="0" applyNumberFormat="1" applyFill="1" applyBorder="1"/>
    <xf numFmtId="9" fontId="0" fillId="5" borderId="1" xfId="2" applyFont="1" applyFill="1" applyBorder="1"/>
    <xf numFmtId="42" fontId="0" fillId="5" borderId="1" xfId="0" applyNumberFormat="1" applyFill="1" applyBorder="1"/>
    <xf numFmtId="0" fontId="0" fillId="4" borderId="1" xfId="0" applyFill="1" applyBorder="1" applyAlignment="1">
      <alignment horizontal="left" wrapText="1"/>
    </xf>
    <xf numFmtId="0" fontId="2" fillId="2" borderId="1" xfId="0" applyFont="1" applyFill="1" applyBorder="1" applyAlignment="1">
      <alignment horizontal="center" wrapText="1"/>
    </xf>
    <xf numFmtId="0" fontId="3" fillId="0" borderId="1" xfId="0" applyFont="1" applyBorder="1" applyAlignment="1">
      <alignment horizontal="left" wrapText="1"/>
    </xf>
    <xf numFmtId="0" fontId="2" fillId="0" borderId="3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</cellXfs>
  <cellStyles count="3">
    <cellStyle name="Currency" xfId="1" builtinId="4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K27"/>
  <sheetViews>
    <sheetView workbookViewId="0">
      <selection activeCell="L7" sqref="L7"/>
    </sheetView>
  </sheetViews>
  <sheetFormatPr defaultRowHeight="15" x14ac:dyDescent="0.25"/>
  <cols>
    <col min="5" max="5" width="11.42578125" customWidth="1"/>
    <col min="7" max="7" width="12" customWidth="1"/>
    <col min="9" max="9" width="4.85546875" customWidth="1"/>
    <col min="10" max="10" width="10.140625" bestFit="1" customWidth="1"/>
    <col min="11" max="11" width="11.28515625" bestFit="1" customWidth="1"/>
  </cols>
  <sheetData>
    <row r="2" spans="2:11" ht="45" x14ac:dyDescent="0.25">
      <c r="B2" s="7" t="s">
        <v>27</v>
      </c>
      <c r="C2" s="7" t="s">
        <v>28</v>
      </c>
      <c r="D2" s="7" t="s">
        <v>30</v>
      </c>
      <c r="E2" s="7" t="s">
        <v>29</v>
      </c>
      <c r="F2" s="7" t="s">
        <v>31</v>
      </c>
      <c r="G2" s="7" t="s">
        <v>32</v>
      </c>
      <c r="H2" s="7" t="s">
        <v>33</v>
      </c>
      <c r="I2" s="1"/>
    </row>
    <row r="3" spans="2:11" x14ac:dyDescent="0.25">
      <c r="B3" s="14" t="s">
        <v>22</v>
      </c>
      <c r="C3" s="14">
        <v>925</v>
      </c>
      <c r="D3" s="14">
        <v>500</v>
      </c>
      <c r="E3" s="15">
        <v>120</v>
      </c>
      <c r="F3" s="16">
        <f t="shared" ref="F3:F12" si="0" xml:space="preserve"> C3/$C$13</f>
        <v>0.29819471308833012</v>
      </c>
      <c r="G3" s="17">
        <f t="shared" ref="G3:G12" si="1">C3*D3</f>
        <v>462500</v>
      </c>
      <c r="H3" s="16">
        <f t="shared" ref="H3:H12" si="2">G3/$G$13</f>
        <v>0.32224351158334785</v>
      </c>
      <c r="I3" s="14" t="s">
        <v>34</v>
      </c>
      <c r="J3" t="s">
        <v>40</v>
      </c>
      <c r="K3" t="s">
        <v>36</v>
      </c>
    </row>
    <row r="4" spans="2:11" x14ac:dyDescent="0.25">
      <c r="B4" s="18" t="s">
        <v>17</v>
      </c>
      <c r="C4" s="18">
        <v>1500</v>
      </c>
      <c r="D4" s="18">
        <v>250</v>
      </c>
      <c r="E4" s="19">
        <v>50.5</v>
      </c>
      <c r="F4" s="20">
        <f t="shared" si="0"/>
        <v>0.48355899419729209</v>
      </c>
      <c r="G4" s="21">
        <f t="shared" si="1"/>
        <v>375000</v>
      </c>
      <c r="H4" s="20">
        <f t="shared" si="2"/>
        <v>0.2612785229054172</v>
      </c>
      <c r="I4" s="18" t="s">
        <v>41</v>
      </c>
    </row>
    <row r="5" spans="2:11" x14ac:dyDescent="0.25">
      <c r="B5" s="18" t="s">
        <v>25</v>
      </c>
      <c r="C5" s="18">
        <v>300</v>
      </c>
      <c r="D5" s="18">
        <v>920</v>
      </c>
      <c r="E5" s="19">
        <v>303.60000000000002</v>
      </c>
      <c r="F5" s="20">
        <f t="shared" si="0"/>
        <v>9.6711798839458407E-2</v>
      </c>
      <c r="G5" s="21">
        <f t="shared" si="1"/>
        <v>276000</v>
      </c>
      <c r="H5" s="20">
        <f t="shared" si="2"/>
        <v>0.19230099285838703</v>
      </c>
      <c r="I5" s="18" t="s">
        <v>41</v>
      </c>
    </row>
    <row r="6" spans="2:11" x14ac:dyDescent="0.25">
      <c r="B6" s="18" t="s">
        <v>18</v>
      </c>
      <c r="C6" s="18">
        <v>75</v>
      </c>
      <c r="D6" s="18">
        <v>1500</v>
      </c>
      <c r="E6" s="19">
        <v>330</v>
      </c>
      <c r="F6" s="20">
        <f t="shared" si="0"/>
        <v>2.4177949709864602E-2</v>
      </c>
      <c r="G6" s="21">
        <f t="shared" si="1"/>
        <v>112500</v>
      </c>
      <c r="H6" s="20">
        <f t="shared" si="2"/>
        <v>7.8383556871625154E-2</v>
      </c>
      <c r="I6" s="18" t="s">
        <v>41</v>
      </c>
      <c r="J6" t="s">
        <v>43</v>
      </c>
    </row>
    <row r="7" spans="2:11" x14ac:dyDescent="0.25">
      <c r="B7" s="22" t="s">
        <v>19</v>
      </c>
      <c r="C7" s="22">
        <v>160</v>
      </c>
      <c r="D7" s="22">
        <v>600</v>
      </c>
      <c r="E7" s="23">
        <v>90</v>
      </c>
      <c r="F7" s="24">
        <f t="shared" si="0"/>
        <v>5.1579626047711151E-2</v>
      </c>
      <c r="G7" s="25">
        <f t="shared" si="1"/>
        <v>96000</v>
      </c>
      <c r="H7" s="24">
        <f t="shared" si="2"/>
        <v>6.6887301863786802E-2</v>
      </c>
      <c r="I7" s="22" t="s">
        <v>35</v>
      </c>
    </row>
    <row r="8" spans="2:11" x14ac:dyDescent="0.25">
      <c r="B8" s="22" t="s">
        <v>23</v>
      </c>
      <c r="C8" s="22">
        <v>70</v>
      </c>
      <c r="D8" s="22">
        <v>650</v>
      </c>
      <c r="E8" s="23">
        <v>195</v>
      </c>
      <c r="F8" s="24">
        <f t="shared" si="0"/>
        <v>2.2566086395873632E-2</v>
      </c>
      <c r="G8" s="25">
        <f t="shared" si="1"/>
        <v>45500</v>
      </c>
      <c r="H8" s="24">
        <f t="shared" si="2"/>
        <v>3.1701794112523954E-2</v>
      </c>
      <c r="I8" s="22" t="s">
        <v>35</v>
      </c>
    </row>
    <row r="9" spans="2:11" x14ac:dyDescent="0.25">
      <c r="B9" s="22" t="s">
        <v>24</v>
      </c>
      <c r="C9" s="22">
        <v>55</v>
      </c>
      <c r="D9" s="22">
        <v>700</v>
      </c>
      <c r="E9" s="23">
        <v>196</v>
      </c>
      <c r="F9" s="24">
        <f t="shared" si="0"/>
        <v>1.7730496453900711E-2</v>
      </c>
      <c r="G9" s="25">
        <f t="shared" si="1"/>
        <v>38500</v>
      </c>
      <c r="H9" s="24">
        <f t="shared" si="2"/>
        <v>2.6824595018289498E-2</v>
      </c>
      <c r="I9" s="22" t="s">
        <v>35</v>
      </c>
    </row>
    <row r="10" spans="2:11" x14ac:dyDescent="0.25">
      <c r="B10" s="22" t="s">
        <v>20</v>
      </c>
      <c r="C10" s="22">
        <v>5</v>
      </c>
      <c r="D10" s="22">
        <v>2250</v>
      </c>
      <c r="E10" s="23">
        <v>877.5</v>
      </c>
      <c r="F10" s="24">
        <f t="shared" si="0"/>
        <v>1.6118633139909735E-3</v>
      </c>
      <c r="G10" s="25">
        <f t="shared" si="1"/>
        <v>11250</v>
      </c>
      <c r="H10" s="24">
        <f t="shared" si="2"/>
        <v>7.8383556871625161E-3</v>
      </c>
      <c r="I10" s="22" t="s">
        <v>35</v>
      </c>
    </row>
    <row r="11" spans="2:11" x14ac:dyDescent="0.25">
      <c r="B11" s="22" t="s">
        <v>26</v>
      </c>
      <c r="C11" s="22">
        <v>10</v>
      </c>
      <c r="D11" s="22">
        <v>1100</v>
      </c>
      <c r="E11" s="23">
        <v>440</v>
      </c>
      <c r="F11" s="24">
        <f t="shared" si="0"/>
        <v>3.2237266279819469E-3</v>
      </c>
      <c r="G11" s="25">
        <f t="shared" si="1"/>
        <v>11000</v>
      </c>
      <c r="H11" s="24">
        <f t="shared" si="2"/>
        <v>7.6641700052255705E-3</v>
      </c>
      <c r="I11" s="22" t="s">
        <v>35</v>
      </c>
    </row>
    <row r="12" spans="2:11" x14ac:dyDescent="0.25">
      <c r="B12" s="22" t="s">
        <v>21</v>
      </c>
      <c r="C12" s="22">
        <v>2</v>
      </c>
      <c r="D12" s="22">
        <v>3500</v>
      </c>
      <c r="E12" s="23">
        <v>1750</v>
      </c>
      <c r="F12" s="24">
        <f t="shared" si="0"/>
        <v>6.4474532559638943E-4</v>
      </c>
      <c r="G12" s="25">
        <f t="shared" si="1"/>
        <v>7000</v>
      </c>
      <c r="H12" s="24">
        <f t="shared" si="2"/>
        <v>4.877199094234454E-3</v>
      </c>
      <c r="I12" s="22" t="s">
        <v>35</v>
      </c>
      <c r="J12" t="s">
        <v>37</v>
      </c>
      <c r="K12" t="s">
        <v>38</v>
      </c>
    </row>
    <row r="13" spans="2:11" x14ac:dyDescent="0.25">
      <c r="B13" s="3" t="s">
        <v>39</v>
      </c>
      <c r="C13" s="11">
        <f>SUM(C3:C12)</f>
        <v>3102</v>
      </c>
      <c r="D13" s="3"/>
      <c r="E13" s="3"/>
      <c r="F13" s="12">
        <f>SUM(F3:F12)</f>
        <v>1</v>
      </c>
      <c r="G13" s="13">
        <f>SUM(G3:G12)</f>
        <v>1435250</v>
      </c>
    </row>
    <row r="15" spans="2:11" x14ac:dyDescent="0.25">
      <c r="F15" s="10"/>
      <c r="H15" s="10"/>
      <c r="I15" s="10"/>
    </row>
    <row r="17" spans="2:10" ht="15" customHeight="1" x14ac:dyDescent="0.25">
      <c r="B17" s="26" t="s">
        <v>42</v>
      </c>
      <c r="C17" s="26"/>
      <c r="D17" s="26"/>
      <c r="E17" s="26"/>
      <c r="F17" s="26"/>
      <c r="G17" s="26"/>
      <c r="H17" s="26"/>
      <c r="I17" s="26"/>
      <c r="J17" s="26"/>
    </row>
    <row r="18" spans="2:10" x14ac:dyDescent="0.25">
      <c r="B18" s="26"/>
      <c r="C18" s="26"/>
      <c r="D18" s="26"/>
      <c r="E18" s="26"/>
      <c r="F18" s="26"/>
      <c r="G18" s="26"/>
      <c r="H18" s="26"/>
      <c r="I18" s="26"/>
      <c r="J18" s="26"/>
    </row>
    <row r="19" spans="2:10" x14ac:dyDescent="0.25">
      <c r="B19" s="26"/>
      <c r="C19" s="26"/>
      <c r="D19" s="26"/>
      <c r="E19" s="26"/>
      <c r="F19" s="26"/>
      <c r="G19" s="26"/>
      <c r="H19" s="26"/>
      <c r="I19" s="26"/>
      <c r="J19" s="26"/>
    </row>
    <row r="20" spans="2:10" x14ac:dyDescent="0.25">
      <c r="B20" s="26"/>
      <c r="C20" s="26"/>
      <c r="D20" s="26"/>
      <c r="E20" s="26"/>
      <c r="F20" s="26"/>
      <c r="G20" s="26"/>
      <c r="H20" s="26"/>
      <c r="I20" s="26"/>
      <c r="J20" s="26"/>
    </row>
    <row r="21" spans="2:10" x14ac:dyDescent="0.25">
      <c r="B21" s="26"/>
      <c r="C21" s="26"/>
      <c r="D21" s="26"/>
      <c r="E21" s="26"/>
      <c r="F21" s="26"/>
      <c r="G21" s="26"/>
      <c r="H21" s="26"/>
      <c r="I21" s="26"/>
      <c r="J21" s="26"/>
    </row>
    <row r="22" spans="2:10" x14ac:dyDescent="0.25">
      <c r="B22" s="26"/>
      <c r="C22" s="26"/>
      <c r="D22" s="26"/>
      <c r="E22" s="26"/>
      <c r="F22" s="26"/>
      <c r="G22" s="26"/>
      <c r="H22" s="26"/>
      <c r="I22" s="26"/>
      <c r="J22" s="26"/>
    </row>
    <row r="23" spans="2:10" x14ac:dyDescent="0.25">
      <c r="B23" s="26"/>
      <c r="C23" s="26"/>
      <c r="D23" s="26"/>
      <c r="E23" s="26"/>
      <c r="F23" s="26"/>
      <c r="G23" s="26"/>
      <c r="H23" s="26"/>
      <c r="I23" s="26"/>
      <c r="J23" s="26"/>
    </row>
    <row r="24" spans="2:10" x14ac:dyDescent="0.25">
      <c r="B24" s="26"/>
      <c r="C24" s="26"/>
      <c r="D24" s="26"/>
      <c r="E24" s="26"/>
      <c r="F24" s="26"/>
      <c r="G24" s="26"/>
      <c r="H24" s="26"/>
      <c r="I24" s="26"/>
      <c r="J24" s="26"/>
    </row>
    <row r="25" spans="2:10" x14ac:dyDescent="0.25">
      <c r="B25" s="26"/>
      <c r="C25" s="26"/>
      <c r="D25" s="26"/>
      <c r="E25" s="26"/>
      <c r="F25" s="26"/>
      <c r="G25" s="26"/>
      <c r="H25" s="26"/>
      <c r="I25" s="26"/>
      <c r="J25" s="26"/>
    </row>
    <row r="26" spans="2:10" x14ac:dyDescent="0.25">
      <c r="B26" s="26"/>
      <c r="C26" s="26"/>
      <c r="D26" s="26"/>
      <c r="E26" s="26"/>
      <c r="F26" s="26"/>
      <c r="G26" s="26"/>
      <c r="H26" s="26"/>
      <c r="I26" s="26"/>
      <c r="J26" s="26"/>
    </row>
    <row r="27" spans="2:10" x14ac:dyDescent="0.25">
      <c r="B27" s="26"/>
      <c r="C27" s="26"/>
      <c r="D27" s="26"/>
      <c r="E27" s="26"/>
      <c r="F27" s="26"/>
      <c r="G27" s="26"/>
      <c r="H27" s="26"/>
      <c r="I27" s="26"/>
      <c r="J27" s="26"/>
    </row>
  </sheetData>
  <sortState ref="B3:I12">
    <sortCondition descending="1" ref="G3:G12"/>
  </sortState>
  <mergeCells count="1">
    <mergeCell ref="B17:J2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9"/>
  <sheetViews>
    <sheetView tabSelected="1" topLeftCell="A401" workbookViewId="0">
      <selection activeCell="P13" sqref="P13"/>
    </sheetView>
  </sheetViews>
  <sheetFormatPr defaultRowHeight="15" x14ac:dyDescent="0.25"/>
  <cols>
    <col min="1" max="1" width="18.140625" customWidth="1"/>
    <col min="2" max="2" width="6.140625" customWidth="1"/>
    <col min="4" max="4" width="7.5703125" customWidth="1"/>
    <col min="5" max="5" width="15" customWidth="1"/>
    <col min="6" max="6" width="16.42578125" customWidth="1"/>
    <col min="7" max="7" width="13.28515625" bestFit="1" customWidth="1"/>
    <col min="8" max="8" width="12.140625" bestFit="1" customWidth="1"/>
    <col min="9" max="9" width="14.5703125" bestFit="1" customWidth="1"/>
    <col min="10" max="11" width="14.5703125" customWidth="1"/>
    <col min="12" max="12" width="7.5703125" customWidth="1"/>
    <col min="19" max="19" width="14.5703125" bestFit="1" customWidth="1"/>
  </cols>
  <sheetData>
    <row r="1" spans="1:20" x14ac:dyDescent="0.25">
      <c r="A1" s="27" t="s">
        <v>14</v>
      </c>
      <c r="B1" s="27"/>
      <c r="C1" s="27"/>
      <c r="D1" s="27"/>
      <c r="E1" s="27"/>
      <c r="F1" s="27"/>
      <c r="G1" s="27"/>
      <c r="H1" s="27"/>
      <c r="I1" s="27"/>
    </row>
    <row r="2" spans="1:20" x14ac:dyDescent="0.25">
      <c r="A2" s="2" t="s">
        <v>0</v>
      </c>
      <c r="B2" s="2">
        <v>36000</v>
      </c>
    </row>
    <row r="3" spans="1:20" x14ac:dyDescent="0.25">
      <c r="A3" s="2" t="s">
        <v>3</v>
      </c>
      <c r="B3" s="2">
        <v>25</v>
      </c>
      <c r="D3" s="31" t="s">
        <v>7</v>
      </c>
      <c r="E3" s="31" t="s">
        <v>8</v>
      </c>
      <c r="F3" s="31" t="s">
        <v>9</v>
      </c>
      <c r="G3" s="31" t="s">
        <v>10</v>
      </c>
      <c r="H3" s="31"/>
      <c r="I3" s="31"/>
      <c r="J3" s="4"/>
      <c r="K3" s="28" t="s">
        <v>16</v>
      </c>
      <c r="L3" s="28"/>
      <c r="M3" s="28"/>
      <c r="N3" s="28"/>
      <c r="O3" s="28"/>
      <c r="P3" s="28"/>
      <c r="Q3" s="8"/>
      <c r="R3" s="8"/>
      <c r="S3" s="8"/>
      <c r="T3" s="6"/>
    </row>
    <row r="4" spans="1:20" x14ac:dyDescent="0.25">
      <c r="A4" s="2" t="s">
        <v>1</v>
      </c>
      <c r="B4" s="2">
        <v>0.45</v>
      </c>
      <c r="D4" s="31"/>
      <c r="E4" s="31"/>
      <c r="F4" s="31"/>
      <c r="G4" s="2" t="s">
        <v>3</v>
      </c>
      <c r="H4" s="2" t="s">
        <v>11</v>
      </c>
      <c r="I4" s="2" t="s">
        <v>12</v>
      </c>
      <c r="J4" s="5"/>
      <c r="K4" s="28"/>
      <c r="L4" s="28"/>
      <c r="M4" s="28"/>
      <c r="N4" s="28"/>
      <c r="O4" s="28"/>
      <c r="P4" s="28"/>
      <c r="Q4" s="5"/>
      <c r="R4" s="5"/>
      <c r="S4" s="5"/>
      <c r="T4" s="6"/>
    </row>
    <row r="5" spans="1:20" x14ac:dyDescent="0.25">
      <c r="A5" s="2"/>
      <c r="B5" s="2"/>
      <c r="D5" s="1">
        <v>1</v>
      </c>
      <c r="E5" s="1">
        <v>36000</v>
      </c>
      <c r="F5" s="1">
        <f>$E$5/2</f>
        <v>18000</v>
      </c>
      <c r="G5" s="1">
        <v>25</v>
      </c>
      <c r="H5" s="1">
        <f>F5*$B$4</f>
        <v>8100</v>
      </c>
      <c r="I5" s="1">
        <f>G5+H5</f>
        <v>8125</v>
      </c>
      <c r="J5" s="6"/>
      <c r="K5" s="28"/>
      <c r="L5" s="28"/>
      <c r="M5" s="28"/>
      <c r="N5" s="28"/>
      <c r="O5" s="28"/>
      <c r="P5" s="28"/>
      <c r="Q5" s="6"/>
      <c r="R5" s="6"/>
      <c r="S5" s="6"/>
      <c r="T5" s="6"/>
    </row>
    <row r="6" spans="1:20" x14ac:dyDescent="0.25">
      <c r="A6" s="2" t="s">
        <v>2</v>
      </c>
      <c r="B6" s="2">
        <f>SQRT((2*B2*B3)/B4)</f>
        <v>2000</v>
      </c>
      <c r="C6" t="s">
        <v>4</v>
      </c>
      <c r="D6" s="1">
        <v>2</v>
      </c>
      <c r="E6" s="1">
        <f>E5/D6</f>
        <v>18000</v>
      </c>
      <c r="F6" s="1">
        <f>$F$5/D6</f>
        <v>9000</v>
      </c>
      <c r="G6" s="1">
        <f>$B$3*D6</f>
        <v>50</v>
      </c>
      <c r="H6" s="1">
        <f t="shared" ref="H6:H21" si="0">F6*$B$4</f>
        <v>4050</v>
      </c>
      <c r="I6" s="1">
        <f t="shared" ref="I6:I22" si="1">G6+H6</f>
        <v>4100</v>
      </c>
      <c r="J6" s="6"/>
      <c r="K6" s="28"/>
      <c r="L6" s="28"/>
      <c r="M6" s="28"/>
      <c r="N6" s="28"/>
      <c r="O6" s="28"/>
      <c r="P6" s="28"/>
      <c r="Q6" s="6"/>
      <c r="R6" s="6"/>
      <c r="S6" s="6"/>
      <c r="T6" s="6"/>
    </row>
    <row r="7" spans="1:20" x14ac:dyDescent="0.25">
      <c r="A7" s="2"/>
      <c r="B7" s="2"/>
      <c r="D7" s="1">
        <v>3</v>
      </c>
      <c r="E7" s="1">
        <f>$E$5/D7</f>
        <v>12000</v>
      </c>
      <c r="F7" s="1">
        <f t="shared" ref="F7:F22" si="2">$F$5/D7</f>
        <v>6000</v>
      </c>
      <c r="G7" s="1">
        <f t="shared" ref="G7:G22" si="3">$B$3*D7</f>
        <v>75</v>
      </c>
      <c r="H7" s="1">
        <f t="shared" si="0"/>
        <v>2700</v>
      </c>
      <c r="I7" s="1">
        <f t="shared" si="1"/>
        <v>2775</v>
      </c>
      <c r="J7" s="6"/>
      <c r="K7" s="28"/>
      <c r="L7" s="28"/>
      <c r="M7" s="28"/>
      <c r="N7" s="28"/>
      <c r="O7" s="28"/>
      <c r="P7" s="28"/>
      <c r="Q7" s="6"/>
      <c r="R7" s="6"/>
      <c r="S7" s="6"/>
      <c r="T7" s="6"/>
    </row>
    <row r="8" spans="1:20" x14ac:dyDescent="0.25">
      <c r="A8" s="2" t="s">
        <v>5</v>
      </c>
      <c r="B8" s="2">
        <f>B2/B6</f>
        <v>18</v>
      </c>
      <c r="D8" s="1">
        <v>4</v>
      </c>
      <c r="E8" s="1">
        <f t="shared" ref="E8:E22" si="4">$E$5/D8</f>
        <v>9000</v>
      </c>
      <c r="F8" s="1">
        <f t="shared" si="2"/>
        <v>4500</v>
      </c>
      <c r="G8" s="1">
        <f t="shared" si="3"/>
        <v>100</v>
      </c>
      <c r="H8" s="1">
        <f t="shared" si="0"/>
        <v>2025</v>
      </c>
      <c r="I8" s="1">
        <f t="shared" si="1"/>
        <v>2125</v>
      </c>
      <c r="J8" s="6"/>
      <c r="K8" s="28"/>
      <c r="L8" s="28"/>
      <c r="M8" s="28"/>
      <c r="N8" s="28"/>
      <c r="O8" s="28"/>
      <c r="P8" s="28"/>
      <c r="Q8" s="6"/>
      <c r="R8" s="6"/>
      <c r="S8" s="6"/>
      <c r="T8" s="6"/>
    </row>
    <row r="9" spans="1:20" x14ac:dyDescent="0.25">
      <c r="A9" s="2"/>
      <c r="B9" s="2"/>
      <c r="D9" s="1">
        <v>5</v>
      </c>
      <c r="E9" s="1">
        <f t="shared" si="4"/>
        <v>7200</v>
      </c>
      <c r="F9" s="1">
        <f t="shared" si="2"/>
        <v>3600</v>
      </c>
      <c r="G9" s="1">
        <f t="shared" si="3"/>
        <v>125</v>
      </c>
      <c r="H9" s="1">
        <f t="shared" si="0"/>
        <v>1620</v>
      </c>
      <c r="I9" s="1">
        <f t="shared" si="1"/>
        <v>1745</v>
      </c>
      <c r="J9" s="6"/>
      <c r="K9" s="5"/>
      <c r="L9" s="5"/>
      <c r="M9" s="6"/>
      <c r="N9" s="6"/>
      <c r="O9" s="6"/>
      <c r="P9" s="6"/>
      <c r="Q9" s="6"/>
      <c r="R9" s="6"/>
      <c r="S9" s="6"/>
      <c r="T9" s="6"/>
    </row>
    <row r="10" spans="1:20" x14ac:dyDescent="0.25">
      <c r="A10" s="2" t="s">
        <v>6</v>
      </c>
      <c r="B10" s="2">
        <f>B8*B3</f>
        <v>450</v>
      </c>
      <c r="D10" s="1">
        <v>6</v>
      </c>
      <c r="E10" s="1">
        <f t="shared" si="4"/>
        <v>6000</v>
      </c>
      <c r="F10" s="1">
        <f t="shared" si="2"/>
        <v>3000</v>
      </c>
      <c r="G10" s="1">
        <f t="shared" si="3"/>
        <v>150</v>
      </c>
      <c r="H10" s="1">
        <f t="shared" si="0"/>
        <v>1350</v>
      </c>
      <c r="I10" s="1">
        <f t="shared" si="1"/>
        <v>1500</v>
      </c>
      <c r="J10" s="6"/>
      <c r="K10" s="5"/>
      <c r="L10" s="5"/>
      <c r="M10" s="6"/>
      <c r="N10" s="6"/>
      <c r="O10" s="6"/>
      <c r="P10" s="6"/>
      <c r="Q10" s="6"/>
      <c r="R10" s="6"/>
      <c r="S10" s="6"/>
      <c r="T10" s="6"/>
    </row>
    <row r="11" spans="1:20" x14ac:dyDescent="0.25">
      <c r="A11" s="1"/>
      <c r="B11" s="1"/>
      <c r="D11" s="1">
        <v>7</v>
      </c>
      <c r="E11" s="1">
        <f>$E$5/D11</f>
        <v>5142.8571428571431</v>
      </c>
      <c r="F11" s="1">
        <f t="shared" si="2"/>
        <v>2571.4285714285716</v>
      </c>
      <c r="G11" s="1">
        <f t="shared" si="3"/>
        <v>175</v>
      </c>
      <c r="H11" s="1">
        <f t="shared" si="0"/>
        <v>1157.1428571428573</v>
      </c>
      <c r="I11" s="1">
        <f t="shared" si="1"/>
        <v>1332.1428571428573</v>
      </c>
      <c r="J11" s="6"/>
      <c r="K11" s="5"/>
      <c r="L11" s="5"/>
      <c r="M11" s="6"/>
      <c r="N11" s="6"/>
      <c r="O11" s="6"/>
      <c r="P11" s="6"/>
      <c r="Q11" s="6"/>
      <c r="R11" s="6"/>
      <c r="S11" s="6"/>
      <c r="T11" s="6"/>
    </row>
    <row r="12" spans="1:20" x14ac:dyDescent="0.25">
      <c r="A12" s="2" t="s">
        <v>13</v>
      </c>
      <c r="B12" s="2">
        <f>(B6/2)*B4</f>
        <v>450</v>
      </c>
      <c r="D12" s="1">
        <v>8</v>
      </c>
      <c r="E12" s="1">
        <f t="shared" si="4"/>
        <v>4500</v>
      </c>
      <c r="F12" s="1">
        <f t="shared" si="2"/>
        <v>2250</v>
      </c>
      <c r="G12" s="1">
        <f t="shared" si="3"/>
        <v>200</v>
      </c>
      <c r="H12" s="1">
        <f t="shared" si="0"/>
        <v>1012.5</v>
      </c>
      <c r="I12" s="1">
        <f t="shared" si="1"/>
        <v>1212.5</v>
      </c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</row>
    <row r="13" spans="1:20" x14ac:dyDescent="0.25">
      <c r="A13" s="2"/>
      <c r="B13" s="2"/>
      <c r="D13" s="1">
        <v>9</v>
      </c>
      <c r="E13" s="1">
        <f t="shared" si="4"/>
        <v>4000</v>
      </c>
      <c r="F13" s="1">
        <f t="shared" si="2"/>
        <v>2000</v>
      </c>
      <c r="G13" s="1">
        <f t="shared" si="3"/>
        <v>225</v>
      </c>
      <c r="H13" s="1">
        <f t="shared" si="0"/>
        <v>900</v>
      </c>
      <c r="I13" s="1">
        <f t="shared" si="1"/>
        <v>1125</v>
      </c>
      <c r="J13" s="6"/>
      <c r="K13" s="5"/>
      <c r="L13" s="5"/>
      <c r="M13" s="6"/>
      <c r="N13" s="6"/>
      <c r="O13" s="6"/>
      <c r="P13" s="6"/>
      <c r="Q13" s="6"/>
      <c r="R13" s="6"/>
      <c r="S13" s="6"/>
      <c r="T13" s="6"/>
    </row>
    <row r="14" spans="1:20" x14ac:dyDescent="0.25">
      <c r="A14" s="2" t="s">
        <v>12</v>
      </c>
      <c r="B14" s="2">
        <f>B12+B10</f>
        <v>900</v>
      </c>
      <c r="D14" s="1">
        <v>10</v>
      </c>
      <c r="E14" s="1">
        <f t="shared" si="4"/>
        <v>3600</v>
      </c>
      <c r="F14" s="1">
        <f t="shared" si="2"/>
        <v>1800</v>
      </c>
      <c r="G14" s="1">
        <f t="shared" si="3"/>
        <v>250</v>
      </c>
      <c r="H14" s="1">
        <f t="shared" si="0"/>
        <v>810</v>
      </c>
      <c r="I14" s="1">
        <f t="shared" si="1"/>
        <v>1060</v>
      </c>
      <c r="J14" s="6"/>
      <c r="K14" s="5"/>
      <c r="L14" s="5"/>
      <c r="M14" s="6"/>
      <c r="N14" s="6"/>
      <c r="O14" s="6"/>
      <c r="P14" s="6"/>
      <c r="Q14" s="6"/>
      <c r="R14" s="6"/>
      <c r="S14" s="6"/>
      <c r="T14" s="6"/>
    </row>
    <row r="15" spans="1:20" x14ac:dyDescent="0.25">
      <c r="D15" s="1">
        <v>11</v>
      </c>
      <c r="E15" s="1">
        <f>$E$5/D15</f>
        <v>3272.7272727272725</v>
      </c>
      <c r="F15" s="1">
        <f t="shared" si="2"/>
        <v>1636.3636363636363</v>
      </c>
      <c r="G15" s="1">
        <f t="shared" si="3"/>
        <v>275</v>
      </c>
      <c r="H15" s="1">
        <f t="shared" si="0"/>
        <v>736.36363636363637</v>
      </c>
      <c r="I15" s="1">
        <f t="shared" si="1"/>
        <v>1011.3636363636364</v>
      </c>
      <c r="J15" s="6"/>
      <c r="K15" s="5"/>
      <c r="L15" s="5"/>
      <c r="M15" s="6"/>
      <c r="N15" s="6"/>
      <c r="O15" s="6"/>
      <c r="P15" s="6"/>
      <c r="Q15" s="6"/>
      <c r="R15" s="6"/>
      <c r="S15" s="6"/>
      <c r="T15" s="6"/>
    </row>
    <row r="16" spans="1:20" x14ac:dyDescent="0.25">
      <c r="D16" s="1">
        <v>12</v>
      </c>
      <c r="E16" s="1">
        <f t="shared" si="4"/>
        <v>3000</v>
      </c>
      <c r="F16" s="1">
        <f t="shared" si="2"/>
        <v>1500</v>
      </c>
      <c r="G16" s="1">
        <f t="shared" si="3"/>
        <v>300</v>
      </c>
      <c r="H16" s="1">
        <f t="shared" si="0"/>
        <v>675</v>
      </c>
      <c r="I16" s="1">
        <f t="shared" si="1"/>
        <v>975</v>
      </c>
      <c r="J16" s="6"/>
      <c r="K16" s="6"/>
      <c r="L16" s="6"/>
    </row>
    <row r="17" spans="1:12" x14ac:dyDescent="0.25">
      <c r="D17" s="1">
        <v>13</v>
      </c>
      <c r="E17" s="1">
        <f t="shared" si="4"/>
        <v>2769.2307692307691</v>
      </c>
      <c r="F17" s="1">
        <f t="shared" si="2"/>
        <v>1384.6153846153845</v>
      </c>
      <c r="G17" s="1">
        <f t="shared" si="3"/>
        <v>325</v>
      </c>
      <c r="H17" s="1">
        <f t="shared" si="0"/>
        <v>623.07692307692309</v>
      </c>
      <c r="I17" s="1">
        <f t="shared" si="1"/>
        <v>948.07692307692309</v>
      </c>
      <c r="J17" s="6"/>
      <c r="K17" s="6"/>
      <c r="L17" s="6"/>
    </row>
    <row r="18" spans="1:12" x14ac:dyDescent="0.25">
      <c r="D18" s="1">
        <v>14</v>
      </c>
      <c r="E18" s="1">
        <f t="shared" si="4"/>
        <v>2571.4285714285716</v>
      </c>
      <c r="F18" s="1">
        <f t="shared" si="2"/>
        <v>1285.7142857142858</v>
      </c>
      <c r="G18" s="1">
        <f t="shared" si="3"/>
        <v>350</v>
      </c>
      <c r="H18" s="1">
        <f t="shared" si="0"/>
        <v>578.57142857142867</v>
      </c>
      <c r="I18" s="1">
        <f t="shared" si="1"/>
        <v>928.57142857142867</v>
      </c>
      <c r="J18" s="6"/>
      <c r="K18" s="6"/>
      <c r="L18" s="6"/>
    </row>
    <row r="19" spans="1:12" x14ac:dyDescent="0.25">
      <c r="D19" s="1">
        <v>15</v>
      </c>
      <c r="E19" s="1">
        <f t="shared" si="4"/>
        <v>2400</v>
      </c>
      <c r="F19" s="1">
        <f t="shared" si="2"/>
        <v>1200</v>
      </c>
      <c r="G19" s="1">
        <f t="shared" si="3"/>
        <v>375</v>
      </c>
      <c r="H19" s="1">
        <f t="shared" si="0"/>
        <v>540</v>
      </c>
      <c r="I19" s="1">
        <f t="shared" si="1"/>
        <v>915</v>
      </c>
      <c r="J19" s="6"/>
      <c r="K19" s="6"/>
      <c r="L19" s="6"/>
    </row>
    <row r="20" spans="1:12" x14ac:dyDescent="0.25">
      <c r="D20" s="1">
        <v>16</v>
      </c>
      <c r="E20" s="1">
        <f t="shared" si="4"/>
        <v>2250</v>
      </c>
      <c r="F20" s="1">
        <f t="shared" si="2"/>
        <v>1125</v>
      </c>
      <c r="G20" s="1">
        <f t="shared" si="3"/>
        <v>400</v>
      </c>
      <c r="H20" s="1">
        <f t="shared" si="0"/>
        <v>506.25</v>
      </c>
      <c r="I20" s="1">
        <f t="shared" si="1"/>
        <v>906.25</v>
      </c>
      <c r="J20" s="6"/>
      <c r="K20" s="6"/>
      <c r="L20" s="6"/>
    </row>
    <row r="21" spans="1:12" x14ac:dyDescent="0.25">
      <c r="D21" s="1">
        <v>17</v>
      </c>
      <c r="E21" s="1">
        <f t="shared" si="4"/>
        <v>2117.6470588235293</v>
      </c>
      <c r="F21" s="1">
        <f t="shared" si="2"/>
        <v>1058.8235294117646</v>
      </c>
      <c r="G21" s="1">
        <f t="shared" si="3"/>
        <v>425</v>
      </c>
      <c r="H21" s="1">
        <f t="shared" si="0"/>
        <v>476.47058823529409</v>
      </c>
      <c r="I21" s="1">
        <f t="shared" si="1"/>
        <v>901.47058823529414</v>
      </c>
      <c r="J21" s="6"/>
      <c r="K21" s="6"/>
      <c r="L21" s="6"/>
    </row>
    <row r="22" spans="1:12" x14ac:dyDescent="0.25">
      <c r="D22" s="1">
        <v>18</v>
      </c>
      <c r="E22" s="1">
        <f t="shared" si="4"/>
        <v>2000</v>
      </c>
      <c r="F22" s="1">
        <f t="shared" si="2"/>
        <v>1000</v>
      </c>
      <c r="G22" s="1">
        <f t="shared" si="3"/>
        <v>450</v>
      </c>
      <c r="H22" s="1">
        <f>F22*$B$4</f>
        <v>450</v>
      </c>
      <c r="I22" s="1">
        <f t="shared" si="1"/>
        <v>900</v>
      </c>
      <c r="J22" s="6"/>
      <c r="K22" s="6"/>
      <c r="L22" s="6"/>
    </row>
    <row r="26" spans="1:12" x14ac:dyDescent="0.25">
      <c r="A26" s="27" t="s">
        <v>15</v>
      </c>
      <c r="B26" s="27"/>
      <c r="C26" s="27"/>
      <c r="D26" s="27"/>
      <c r="E26" s="27"/>
      <c r="F26" s="27"/>
      <c r="G26" s="27"/>
      <c r="H26" s="27"/>
      <c r="I26" s="27"/>
    </row>
    <row r="27" spans="1:12" ht="18" customHeight="1" x14ac:dyDescent="0.25">
      <c r="A27" s="2" t="s">
        <v>0</v>
      </c>
      <c r="B27" s="2">
        <v>36000</v>
      </c>
      <c r="D27" s="29" t="s">
        <v>7</v>
      </c>
      <c r="E27" s="29" t="s">
        <v>8</v>
      </c>
      <c r="F27" s="29" t="s">
        <v>9</v>
      </c>
      <c r="G27" s="9" t="s">
        <v>10</v>
      </c>
      <c r="H27" s="9"/>
      <c r="I27" s="9"/>
    </row>
    <row r="28" spans="1:12" x14ac:dyDescent="0.25">
      <c r="A28" s="2" t="s">
        <v>3</v>
      </c>
      <c r="B28" s="2">
        <v>25</v>
      </c>
      <c r="D28" s="30"/>
      <c r="E28" s="30"/>
      <c r="F28" s="30"/>
      <c r="G28" s="2" t="s">
        <v>3</v>
      </c>
      <c r="H28" s="2" t="s">
        <v>11</v>
      </c>
      <c r="I28" s="2" t="s">
        <v>12</v>
      </c>
    </row>
    <row r="29" spans="1:12" x14ac:dyDescent="0.25">
      <c r="A29" s="2" t="s">
        <v>1</v>
      </c>
      <c r="B29" s="2">
        <v>0.45</v>
      </c>
      <c r="D29" s="1">
        <v>1</v>
      </c>
      <c r="E29" s="1">
        <v>36000</v>
      </c>
      <c r="F29" s="1">
        <f>$O$5/2</f>
        <v>0</v>
      </c>
      <c r="G29" s="1">
        <f>B28</f>
        <v>25</v>
      </c>
      <c r="H29" s="1">
        <f>F29*$L$5</f>
        <v>0</v>
      </c>
      <c r="I29" s="1">
        <f>G29+H29</f>
        <v>25</v>
      </c>
    </row>
    <row r="30" spans="1:12" x14ac:dyDescent="0.25">
      <c r="A30" s="2"/>
      <c r="B30" s="2"/>
      <c r="D30" s="1">
        <v>2</v>
      </c>
      <c r="E30" s="1">
        <f>E29/D30</f>
        <v>18000</v>
      </c>
      <c r="F30" s="1">
        <f>$P$5/D30</f>
        <v>0</v>
      </c>
      <c r="G30" s="1">
        <f>$L$4*D30</f>
        <v>0</v>
      </c>
      <c r="H30" s="1">
        <f>F30*$L$5</f>
        <v>0</v>
      </c>
      <c r="I30" s="1">
        <f t="shared" ref="I30:I34" si="5">G30+H30</f>
        <v>0</v>
      </c>
    </row>
    <row r="31" spans="1:12" x14ac:dyDescent="0.25">
      <c r="A31" s="2" t="s">
        <v>2</v>
      </c>
      <c r="B31" s="2">
        <v>6000</v>
      </c>
      <c r="D31" s="1">
        <v>3</v>
      </c>
      <c r="E31" s="1">
        <f>$E$5/D31</f>
        <v>12000</v>
      </c>
      <c r="F31" s="1">
        <f t="shared" ref="F31:F32" si="6">$P$5/D31</f>
        <v>0</v>
      </c>
      <c r="G31" s="1">
        <f t="shared" ref="G31:G34" si="7">$L$4*D31</f>
        <v>0</v>
      </c>
      <c r="H31" s="1">
        <f>F31*$L$5</f>
        <v>0</v>
      </c>
      <c r="I31" s="1">
        <f t="shared" si="5"/>
        <v>0</v>
      </c>
    </row>
    <row r="32" spans="1:12" x14ac:dyDescent="0.25">
      <c r="A32" s="2"/>
      <c r="B32" s="2"/>
      <c r="D32" s="1">
        <v>4</v>
      </c>
      <c r="E32" s="1">
        <f t="shared" ref="E32:E34" si="8">$E$5/D32</f>
        <v>9000</v>
      </c>
      <c r="F32" s="1">
        <f t="shared" si="6"/>
        <v>0</v>
      </c>
      <c r="G32" s="1">
        <f t="shared" si="7"/>
        <v>0</v>
      </c>
      <c r="H32" s="1">
        <f t="shared" ref="H32:H34" si="9">F32*$L$5</f>
        <v>0</v>
      </c>
      <c r="I32" s="1">
        <f t="shared" si="5"/>
        <v>0</v>
      </c>
    </row>
    <row r="33" spans="1:9" x14ac:dyDescent="0.25">
      <c r="A33" s="2" t="s">
        <v>5</v>
      </c>
      <c r="B33" s="2">
        <f>B27/B31</f>
        <v>6</v>
      </c>
      <c r="D33" s="1">
        <v>5</v>
      </c>
      <c r="E33" s="1">
        <f t="shared" si="8"/>
        <v>7200</v>
      </c>
      <c r="F33" s="1">
        <f>$P$5/D33</f>
        <v>0</v>
      </c>
      <c r="G33" s="1">
        <f>$L$4*D33</f>
        <v>0</v>
      </c>
      <c r="H33" s="1">
        <f t="shared" si="9"/>
        <v>0</v>
      </c>
      <c r="I33" s="1">
        <f>G33+H33</f>
        <v>0</v>
      </c>
    </row>
    <row r="34" spans="1:9" x14ac:dyDescent="0.25">
      <c r="A34" s="2"/>
      <c r="B34" s="2"/>
      <c r="D34" s="1">
        <v>6</v>
      </c>
      <c r="E34" s="1">
        <f t="shared" si="8"/>
        <v>6000</v>
      </c>
      <c r="F34" s="1">
        <f t="shared" ref="F34" si="10">$P$5/D34</f>
        <v>0</v>
      </c>
      <c r="G34" s="1">
        <f t="shared" si="7"/>
        <v>0</v>
      </c>
      <c r="H34" s="1">
        <f t="shared" si="9"/>
        <v>0</v>
      </c>
      <c r="I34" s="1">
        <f t="shared" si="5"/>
        <v>0</v>
      </c>
    </row>
    <row r="35" spans="1:9" x14ac:dyDescent="0.25">
      <c r="A35" s="2" t="s">
        <v>6</v>
      </c>
      <c r="B35" s="2">
        <f>B33*B28</f>
        <v>150</v>
      </c>
    </row>
    <row r="36" spans="1:9" x14ac:dyDescent="0.25">
      <c r="A36" s="2"/>
      <c r="B36" s="2"/>
    </row>
    <row r="37" spans="1:9" x14ac:dyDescent="0.25">
      <c r="A37" s="2" t="s">
        <v>13</v>
      </c>
      <c r="B37" s="2">
        <f>(B31/2)*B29</f>
        <v>1350</v>
      </c>
    </row>
    <row r="38" spans="1:9" x14ac:dyDescent="0.25">
      <c r="A38" s="2"/>
      <c r="B38" s="2"/>
    </row>
    <row r="39" spans="1:9" x14ac:dyDescent="0.25">
      <c r="A39" s="2" t="s">
        <v>12</v>
      </c>
      <c r="B39" s="2">
        <f>B37+B35</f>
        <v>1500</v>
      </c>
    </row>
  </sheetData>
  <mergeCells count="10">
    <mergeCell ref="A1:I1"/>
    <mergeCell ref="A26:I26"/>
    <mergeCell ref="K3:P8"/>
    <mergeCell ref="D27:D28"/>
    <mergeCell ref="E27:E28"/>
    <mergeCell ref="F27:F28"/>
    <mergeCell ref="G3:I3"/>
    <mergeCell ref="D3:D4"/>
    <mergeCell ref="E3:E4"/>
    <mergeCell ref="F3:F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Question 1</vt:lpstr>
      <vt:lpstr>Question 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MYLES</dc:creator>
  <cp:lastModifiedBy>hp</cp:lastModifiedBy>
  <dcterms:created xsi:type="dcterms:W3CDTF">2020-02-22T09:48:23Z</dcterms:created>
  <dcterms:modified xsi:type="dcterms:W3CDTF">2020-02-22T12:00:07Z</dcterms:modified>
</cp:coreProperties>
</file>