
<file path=[Content_Types].xml><?xml version="1.0" encoding="utf-8"?>
<Types xmlns="http://schemas.openxmlformats.org/package/2006/content-types">
  <Default Extension="png" ContentType="image/png"/>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charts/style1.xml" ContentType="application/vnd.ms-office.chartstyle+xml"/>
  <Override PartName="/xl/charts/colors1.xml" ContentType="application/vnd.ms-office.chartcolorstyle+xml"/>
  <Override PartName="/xl/charts/chart3.xml" ContentType="application/vnd.openxmlformats-officedocument.drawingml.chart+xml"/>
  <Override PartName="/xl/charts/style2.xml" ContentType="application/vnd.ms-office.chartstyle+xml"/>
  <Override PartName="/xl/charts/colors2.xml" ContentType="application/vnd.ms-office.chartcolorsty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ate1904="1"/>
  <mc:AlternateContent xmlns:mc="http://schemas.openxmlformats.org/markup-compatibility/2006">
    <mc:Choice Requires="x15">
      <x15ac:absPath xmlns:x15ac="http://schemas.microsoft.com/office/spreadsheetml/2010/11/ac" url="C:\Users\gruiz\Desktop\"/>
    </mc:Choice>
  </mc:AlternateContent>
  <bookViews>
    <workbookView xWindow="0" yWindow="210" windowWidth="20490" windowHeight="7545" tabRatio="701" firstSheet="4" activeTab="7"/>
  </bookViews>
  <sheets>
    <sheet name="Week 2 HW Questions" sheetId="16" r:id="rId1"/>
    <sheet name="Q1 - Grade Calculator" sheetId="10" r:id="rId2"/>
    <sheet name="Sheet2" sheetId="19" r:id="rId3"/>
    <sheet name="Q2 - a-c" sheetId="1" r:id="rId4"/>
    <sheet name="Q2 - d-e" sheetId="7" r:id="rId5"/>
    <sheet name="Q3 - Built-In Functions" sheetId="17" r:id="rId6"/>
    <sheet name="Q4 - Frequency" sheetId="11" r:id="rId7"/>
    <sheet name="Q5 - Charts" sheetId="15" r:id="rId8"/>
    <sheet name="Sheet1" sheetId="18" r:id="rId9"/>
  </sheets>
  <definedNames>
    <definedName name="_xlnm.Print_Area" localSheetId="3">'Q2 - a-c'!$B$1:$L$32</definedName>
  </definedNames>
  <calcPr calcId="152511"/>
  <fileRecoveryPr repairLoad="1"/>
</workbook>
</file>

<file path=xl/calcChain.xml><?xml version="1.0" encoding="utf-8"?>
<calcChain xmlns="http://schemas.openxmlformats.org/spreadsheetml/2006/main">
  <c r="D24" i="10" l="1"/>
  <c r="C9" i="7" l="1"/>
  <c r="C8" i="7"/>
  <c r="C10" i="7"/>
  <c r="F35" i="11" a="1"/>
  <c r="F35" i="11" s="1"/>
  <c r="B29" i="1"/>
  <c r="B31" i="1" s="1"/>
  <c r="B27" i="1"/>
  <c r="B25" i="1"/>
  <c r="B23" i="1"/>
  <c r="B20" i="1"/>
  <c r="B18" i="1"/>
  <c r="B16" i="1"/>
  <c r="B14" i="1"/>
  <c r="F37" i="11" l="1"/>
  <c r="F39" i="11"/>
  <c r="F38" i="11"/>
  <c r="F36" i="11"/>
  <c r="C35" i="11"/>
  <c r="C34" i="11"/>
  <c r="C15" i="11"/>
  <c r="L18" i="11" s="1"/>
  <c r="F22" i="11" s="1"/>
  <c r="C14" i="11"/>
  <c r="C26" i="11" s="1"/>
  <c r="E26" i="11" l="1"/>
  <c r="O26" i="11" s="1"/>
  <c r="F29" i="11" s="1"/>
  <c r="M29" i="11" s="1"/>
  <c r="K29" i="11"/>
</calcChain>
</file>

<file path=xl/sharedStrings.xml><?xml version="1.0" encoding="utf-8"?>
<sst xmlns="http://schemas.openxmlformats.org/spreadsheetml/2006/main" count="109" uniqueCount="106">
  <si>
    <t>Variance</t>
  </si>
  <si>
    <t xml:space="preserve"> </t>
  </si>
  <si>
    <t>Standard deviation</t>
  </si>
  <si>
    <t>MIN</t>
  </si>
  <si>
    <t>MAX</t>
  </si>
  <si>
    <t>Create your bins:</t>
  </si>
  <si>
    <t>Min</t>
  </si>
  <si>
    <t>Max</t>
  </si>
  <si>
    <t>Bins:</t>
  </si>
  <si>
    <t>Frequency:</t>
  </si>
  <si>
    <t>Histogram:</t>
  </si>
  <si>
    <t>Number of Caramel popcorn cans sold in each troop</t>
  </si>
  <si>
    <t>Use the =MIN() function to find the lowest number of popcorn cans sold.</t>
  </si>
  <si>
    <t>Use the =MAX() function to find the highest number of popcorn cans sold.</t>
  </si>
  <si>
    <t>Subtract the lowest number of cans sold from the highest number of cans sold:</t>
  </si>
  <si>
    <t>The range of number of cans sold is:</t>
  </si>
  <si>
    <t>Now divide the range of the cans sold by 5 to find the size that each bin should be</t>
  </si>
  <si>
    <t>Start with the minimum number of cans sold and add the size of the bins.</t>
  </si>
  <si>
    <t xml:space="preserve">Therefore, </t>
  </si>
  <si>
    <t>plus</t>
  </si>
  <si>
    <t>is the highest number that the first bin should be.</t>
  </si>
  <si>
    <t>The =FREQUENCY() function uses the highest number of each bin when calculating the number in each bin.</t>
  </si>
  <si>
    <t xml:space="preserve">Therefore, the second bin begins with </t>
  </si>
  <si>
    <t>and adds the bin size</t>
  </si>
  <si>
    <t xml:space="preserve">to get </t>
  </si>
  <si>
    <t>Continue adding to get the Bins array for the =FREQUENCY() function.</t>
  </si>
  <si>
    <t xml:space="preserve">Follow the instructions in the youtube videos to use the =FREQUENCY() array function. </t>
  </si>
  <si>
    <t>You know that you have correctly used the =FREQUENCY() function if Excel automatically puts {} around the function.</t>
  </si>
  <si>
    <t xml:space="preserve">producing the rice bags be concerned about variation? </t>
  </si>
  <si>
    <t xml:space="preserve">Use this Excel spreadsheet to calculate your grade in this class. It should include the weights of each </t>
  </si>
  <si>
    <t>graded assignment, your grade in each assignment, and your final grade.  To use this for your benefit,</t>
  </si>
  <si>
    <t>you may want to design it so that it can be used to calculate your interim grade before you have all the</t>
  </si>
  <si>
    <t>use your solution or our solution for future classes.</t>
  </si>
  <si>
    <t>MGMT 650 Grade Calculator:</t>
  </si>
  <si>
    <t xml:space="preserve"> A quality characteristic of interest for a rice-bag-filling process is the weight of the rice in the individual bags.  If the bags are under filled, the company may be in violation of the truth-in-labeling laws.  In this example, the label weight on the package indicates that, on average, there are 15 pounds of rice in a bag.  If the average amount of rice in a bag exceeds the label weight, the company is giving away product.  Getting an exact amount of rice in a bag is problematic because of variation in the temperature and humidity inside the factory, differences in the size of the rice, and the extremely fast filling operation of the machine (approximately 150 bags a minute).  The following table provides the weight in pounds of a sample of 60 bags produced in one hour by a single machine: 
</t>
  </si>
  <si>
    <t>Find all of the following answers using built-in Excel functions</t>
  </si>
  <si>
    <t>A) Median:</t>
  </si>
  <si>
    <t>Mean:</t>
  </si>
  <si>
    <t>Coefficient of variation. Hint: This number is found using two previously calculated numbers.</t>
  </si>
  <si>
    <t>Interquartile range. Hint: use two previously calculated numbers.</t>
  </si>
  <si>
    <t>C) Range. Hint: Use two Excel functions to find the range.</t>
  </si>
  <si>
    <t xml:space="preserve">You are a consultant brought in by the company and given the sample.  </t>
  </si>
  <si>
    <t>What are your recommendations to the company, based on your reading for this week?</t>
  </si>
  <si>
    <t xml:space="preserve">Parts d and e are your chance to show your understanding.  </t>
  </si>
  <si>
    <t>D. What are the measures of central tendency for the sample?</t>
  </si>
  <si>
    <t xml:space="preserve">Interpret the measures of central tendency within the context of this problem.  Should the company producing the rice bags be concerned about the central tendency? </t>
  </si>
  <si>
    <t>Built-In Excel Functions</t>
  </si>
  <si>
    <t>Review Excel help files (and other sources if you wish) and</t>
  </si>
  <si>
    <t>explain in your own words:</t>
  </si>
  <si>
    <t>A) The difference between the functions: QUARTILE.INC()</t>
  </si>
  <si>
    <t>and QUARTILE.EXC().</t>
  </si>
  <si>
    <t>Which of the two functions will you get if you use QUARTILE()?</t>
  </si>
  <si>
    <t>B) The difference between STDEV.S() and STDEV.P();</t>
  </si>
  <si>
    <t>and the difference between VAR.S() and VAR.P().</t>
  </si>
  <si>
    <t>C) The difference between the functions, MAX() and MAXA();</t>
  </si>
  <si>
    <t>and the difference between AVERAGE() and AVERAGEA()?</t>
  </si>
  <si>
    <t>D) Give an example of when you would use the COUNT() function;</t>
  </si>
  <si>
    <t>and and example of when you would use the COUNTA() function.</t>
  </si>
  <si>
    <t>4. Frequency Distribution:</t>
  </si>
  <si>
    <t>Here is a hypothetical list of the number of caramel popcorn</t>
  </si>
  <si>
    <t>cans sold in 50 scout troops in Maryland.  Use Excel's</t>
  </si>
  <si>
    <t xml:space="preserve">capability (=FREQUENCY()) to create a frequency distribution </t>
  </si>
  <si>
    <t>using 5 bins.</t>
  </si>
  <si>
    <t xml:space="preserve">Size of bin is </t>
  </si>
  <si>
    <t>The next bin highest number starts with the first bin's highest number and adds the size of the bins.</t>
  </si>
  <si>
    <t xml:space="preserve">5. Use the frequency of the scout troop caramel popcorn cans sold data and the </t>
  </si>
  <si>
    <t>bins data from problem 4 to create:</t>
  </si>
  <si>
    <t xml:space="preserve">A) A histogram using the data analysis tool. (Don't forget to check chart output at the bottom of the </t>
  </si>
  <si>
    <t>histogram popup window to put the histogram information that is generated into a chart.)</t>
  </si>
  <si>
    <t>C) A Pie Chart:</t>
  </si>
  <si>
    <t>B) A Bar Chart:</t>
  </si>
  <si>
    <t>grades.  After this week, you may request the solution from your professor and you will be able to</t>
  </si>
  <si>
    <t>B) First quartile using QUARTILE.EXC:</t>
  </si>
  <si>
    <t>Third Quartile using QUARTILE.EXC:</t>
  </si>
  <si>
    <t xml:space="preserve">E. What is the Coefficient of variation for this sample?     </t>
  </si>
  <si>
    <t xml:space="preserve">Interpret this measure of variation within the context of this problem.  Should the company                         </t>
  </si>
  <si>
    <t>MEAN</t>
  </si>
  <si>
    <t>MEDIAN</t>
  </si>
  <si>
    <t>MODE</t>
  </si>
  <si>
    <t>CV</t>
  </si>
  <si>
    <t>THE CENTRAL TENDENCY DOES NOT IMPLY THAT THE ACTUAL WEIGHT OF EACH BAG OF RICE SIGNIFICANTLY EXCEEDS OR FALLS SHORT OF THE AVERAGE LABEL WEIGHT. THEREFORE, THE COMPANY SHOULD NOT BE CONCERNED ABOUT THE CENTRAL TENDENCY.</t>
  </si>
  <si>
    <t>THE COEFFICIENT OF VARIATION IS LESS THAN 5% AND THEREFORE NOT CONSIDERED SIGNIFICANT. THE COMPANY PRODUCING THE RICE SHOULD NOT BE CONCERNED.</t>
  </si>
  <si>
    <t xml:space="preserve">QUARTILE.EXC COMPUTES QUARTILE 1-QUARTILE 3, EXCLUDES THE MINIMUM AND MAXIMUM OF THE DATA. QUARTILE.INC COMPUTES QUARTILE 0-QUARTILE 4. </t>
  </si>
  <si>
    <t>QUARTILE.INC</t>
  </si>
  <si>
    <t>STDEV.S() CALCULATES THE STANDARD DEVIATION OF A SAMPLE OR SMALL PART OF THE POPULATION. STDEV.P() CALCULATES THE STANDARD DEVIATION OF THE POPULATION OR TOTAL. VAR.S() CALCULATES THE VARIANCE OF A SAMPLE. VAR.P() CALCULATES THE VARIANCE OF THE TOTAL POPULATION.</t>
  </si>
  <si>
    <t>MAX() CALCULATES THE LARGEST VALUE IN A SET OF DATA. MAXA() INCLUDES TEXT AND CALCULATES THE LARGEST VALUE IN A SET OF DATA AND ALSO CALCULATES THE VALUE 'TRUE' AS '1' AND 'FALSE' AS '0'. AVERAGE() CALCULATES THE MEAN OF A SET OF NUMERICAL DATA. AVERAGEA() CALCULATES THE MEAN OF A SET OF DATA AND INCLUDES THE TEXT, TRUE AND FALSE, AND NUMBERS REPRESENTED AS TEXT.</t>
  </si>
  <si>
    <t>COUNT() WOULD BE USED IN A SITUATION THAT REQUIRES COUNTING THE NUMBER OF ENTRIES FOR A NUMERICAL DATA POINT - SUCH AS TEST SCORES. COUNTA() WOULD BE USED IN A SITUATION THAT REQUIRES COUNTING THE NUMBER OF ENTRIES FOR A NOMINAL DATA POINT - SUCH AS STUDENT NAMES.</t>
  </si>
  <si>
    <t>BINS</t>
  </si>
  <si>
    <t>Frequency</t>
  </si>
  <si>
    <t>MID</t>
  </si>
  <si>
    <t>HW2</t>
  </si>
  <si>
    <t>QUIZ3</t>
  </si>
  <si>
    <t>QUIZ4</t>
  </si>
  <si>
    <t>QUIZ5</t>
  </si>
  <si>
    <t>MIDTERM</t>
  </si>
  <si>
    <t>QUIZ 7</t>
  </si>
  <si>
    <t>QUIZ 8</t>
  </si>
  <si>
    <t>CRITICAL REVIEW</t>
  </si>
  <si>
    <t>QUIZ 10</t>
  </si>
  <si>
    <t>HW11</t>
  </si>
  <si>
    <t>FINAL</t>
  </si>
  <si>
    <t>CLASS PARTICIPATION</t>
  </si>
  <si>
    <t>ASSIGNMENT</t>
  </si>
  <si>
    <t>WEIGHT</t>
  </si>
  <si>
    <t>GRADE</t>
  </si>
  <si>
    <t>FINAL GRADE</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</si>
</sst>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0000"/>
    <numFmt numFmtId="165" formatCode="0.0%"/>
  </numFmts>
  <fonts count="25" x14ac:knownFonts="1">
    <font>
      <sz val="10"/>
      <name val="Verdana"/>
    </font>
    <font>
      <sz val="10"/>
      <color indexed="12"/>
      <name val="Verdana"/>
      <family val="2"/>
    </font>
    <font>
      <sz val="12"/>
      <name val="Arial"/>
      <family val="2"/>
    </font>
    <font>
      <sz val="12"/>
      <name val="Verdana"/>
      <family val="2"/>
    </font>
    <font>
      <sz val="10"/>
      <name val="Arial"/>
      <family val="2"/>
    </font>
    <font>
      <b/>
      <sz val="10"/>
      <name val="Arial"/>
      <family val="2"/>
    </font>
    <font>
      <b/>
      <u/>
      <sz val="10"/>
      <name val="Arial"/>
      <family val="2"/>
    </font>
    <font>
      <b/>
      <sz val="12"/>
      <color indexed="10"/>
      <name val="Verdana"/>
      <family val="2"/>
    </font>
    <font>
      <u/>
      <sz val="10"/>
      <color theme="10"/>
      <name val="Verdana"/>
      <family val="2"/>
    </font>
    <font>
      <u/>
      <sz val="10"/>
      <color theme="11"/>
      <name val="Verdana"/>
      <family val="2"/>
    </font>
    <font>
      <b/>
      <sz val="12"/>
      <color rgb="FFFF0000"/>
      <name val="Verdana"/>
      <family val="2"/>
    </font>
    <font>
      <b/>
      <sz val="12"/>
      <color rgb="FF0070C0"/>
      <name val="Verdana"/>
      <family val="2"/>
    </font>
    <font>
      <b/>
      <sz val="12"/>
      <name val="Arial"/>
      <family val="2"/>
    </font>
    <font>
      <sz val="14"/>
      <color rgb="FF000066"/>
      <name val="Verdana"/>
      <family val="2"/>
    </font>
    <font>
      <sz val="14"/>
      <name val="Verdana"/>
      <family val="2"/>
    </font>
    <font>
      <b/>
      <sz val="14"/>
      <color theme="4" tint="-0.249977111117893"/>
      <name val="Verdana"/>
      <family val="2"/>
    </font>
    <font>
      <b/>
      <sz val="14"/>
      <name val="Verdana"/>
      <family val="2"/>
    </font>
    <font>
      <b/>
      <sz val="14"/>
      <color rgb="FFFF0000"/>
      <name val="Verdana"/>
      <family val="2"/>
    </font>
    <font>
      <b/>
      <sz val="14"/>
      <color rgb="FF002060"/>
      <name val="Verdana"/>
      <family val="2"/>
    </font>
    <font>
      <sz val="10"/>
      <name val="Verdana"/>
    </font>
    <font>
      <b/>
      <sz val="12"/>
      <color theme="1"/>
      <name val="Verdana"/>
      <family val="2"/>
    </font>
    <font>
      <sz val="12"/>
      <color theme="1"/>
      <name val="Verdana"/>
      <family val="2"/>
    </font>
    <font>
      <sz val="10"/>
      <name val="Verdana"/>
      <family val="2"/>
    </font>
    <font>
      <b/>
      <i/>
      <sz val="10"/>
      <name val="Verdana"/>
      <family val="2"/>
    </font>
    <font>
      <b/>
      <sz val="10"/>
      <name val="Verdana"/>
      <family val="2"/>
    </font>
  </fonts>
  <fills count="3">
    <fill>
      <patternFill patternType="none"/>
    </fill>
    <fill>
      <patternFill patternType="gray125"/>
    </fill>
    <fill>
      <patternFill patternType="solid">
        <fgColor rgb="FFFFFF00"/>
        <bgColor indexed="64"/>
      </patternFill>
    </fill>
  </fills>
  <borders count="19">
    <border>
      <left/>
      <right/>
      <top/>
      <bottom/>
      <diagonal/>
    </border>
    <border>
      <left style="thin">
        <color auto="1"/>
      </left>
      <right style="thin">
        <color auto="1"/>
      </right>
      <top style="thin">
        <color auto="1"/>
      </top>
      <bottom style="thin">
        <color auto="1"/>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15">
    <xf numFmtId="0" fontId="0" fillId="0" borderId="0"/>
    <xf numFmtId="0" fontId="4" fillId="0" borderId="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9" fontId="19" fillId="0" borderId="0" applyFont="0" applyFill="0" applyBorder="0" applyAlignment="0" applyProtection="0"/>
  </cellStyleXfs>
  <cellXfs count="142">
    <xf numFmtId="0" fontId="0" fillId="0" borderId="0" xfId="0"/>
    <xf numFmtId="0" fontId="0" fillId="0" borderId="0" xfId="0" applyAlignment="1">
      <alignment vertical="center" wrapText="1"/>
    </xf>
    <xf numFmtId="0" fontId="0" fillId="0" borderId="0" xfId="0" applyNumberFormat="1" applyAlignment="1">
      <alignment vertical="center" wrapText="1"/>
    </xf>
    <xf numFmtId="0" fontId="2" fillId="0" borderId="0" xfId="0" applyFont="1" applyAlignment="1">
      <alignment horizontal="left" wrapText="1"/>
    </xf>
    <xf numFmtId="0" fontId="1" fillId="0" borderId="0" xfId="0" applyFont="1" applyFill="1" applyAlignment="1">
      <alignment wrapText="1"/>
    </xf>
    <xf numFmtId="0" fontId="3" fillId="0" borderId="0" xfId="0" applyFont="1"/>
    <xf numFmtId="0" fontId="0" fillId="0" borderId="0" xfId="0" applyFont="1"/>
    <xf numFmtId="0" fontId="3" fillId="0" borderId="0" xfId="0" applyNumberFormat="1" applyFont="1" applyAlignment="1">
      <alignment vertical="center" wrapText="1"/>
    </xf>
    <xf numFmtId="0" fontId="3" fillId="0" borderId="0" xfId="0" applyNumberFormat="1" applyFont="1" applyAlignment="1">
      <alignment vertical="center" wrapText="1"/>
    </xf>
    <xf numFmtId="0" fontId="3" fillId="0" borderId="0" xfId="0" applyFont="1" applyAlignment="1">
      <alignment vertical="center" wrapText="1"/>
    </xf>
    <xf numFmtId="0" fontId="10" fillId="0" borderId="0" xfId="0" applyNumberFormat="1" applyFont="1" applyAlignment="1">
      <alignment vertical="center" wrapText="1"/>
    </xf>
    <xf numFmtId="0" fontId="0" fillId="0" borderId="0" xfId="0" applyFont="1" applyAlignment="1">
      <alignment wrapText="1"/>
    </xf>
    <xf numFmtId="0" fontId="3" fillId="0" borderId="0" xfId="0" applyFont="1" applyAlignment="1">
      <alignment wrapText="1"/>
    </xf>
    <xf numFmtId="0" fontId="3" fillId="0" borderId="0" xfId="0" applyFont="1" applyAlignment="1">
      <alignment horizontal="left" wrapText="1"/>
    </xf>
    <xf numFmtId="0" fontId="3" fillId="0" borderId="0" xfId="0" applyFont="1" applyAlignment="1">
      <alignment horizontal="center"/>
    </xf>
    <xf numFmtId="0" fontId="3" fillId="0" borderId="0" xfId="0" applyFont="1" applyAlignment="1">
      <alignment horizontal="left"/>
    </xf>
    <xf numFmtId="0" fontId="3" fillId="0" borderId="0" xfId="0" applyFont="1" applyAlignment="1"/>
    <xf numFmtId="0" fontId="11" fillId="0" borderId="0" xfId="0" applyFont="1" applyAlignment="1">
      <alignment vertical="center"/>
    </xf>
    <xf numFmtId="0" fontId="11" fillId="0" borderId="0" xfId="0" applyFont="1" applyAlignment="1">
      <alignment horizontal="left" vertical="center" wrapText="1"/>
    </xf>
    <xf numFmtId="0" fontId="11" fillId="0" borderId="0" xfId="0" applyFont="1"/>
    <xf numFmtId="0" fontId="11" fillId="0" borderId="0" xfId="0" applyFont="1" applyAlignment="1">
      <alignment horizontal="left" vertical="center"/>
    </xf>
    <xf numFmtId="0" fontId="3" fillId="0" borderId="1" xfId="0" applyFont="1" applyBorder="1"/>
    <xf numFmtId="0" fontId="5" fillId="0" borderId="0" xfId="1" applyFont="1" applyProtection="1">
      <protection locked="0"/>
    </xf>
    <xf numFmtId="0" fontId="4" fillId="0" borderId="0" xfId="1" applyProtection="1">
      <protection locked="0"/>
    </xf>
    <xf numFmtId="0" fontId="3" fillId="0" borderId="0" xfId="0" applyFont="1" applyAlignment="1">
      <alignment horizontal="center"/>
    </xf>
    <xf numFmtId="0" fontId="12" fillId="0" borderId="5" xfId="1" applyFont="1" applyBorder="1" applyProtection="1">
      <protection locked="0"/>
    </xf>
    <xf numFmtId="0" fontId="12" fillId="0" borderId="6" xfId="1" applyFont="1" applyBorder="1" applyProtection="1">
      <protection locked="0"/>
    </xf>
    <xf numFmtId="0" fontId="4" fillId="0" borderId="7" xfId="1" applyBorder="1" applyProtection="1">
      <protection locked="0"/>
    </xf>
    <xf numFmtId="0" fontId="12" fillId="0" borderId="8" xfId="1" applyFont="1" applyBorder="1" applyProtection="1">
      <protection locked="0"/>
    </xf>
    <xf numFmtId="0" fontId="12" fillId="0" borderId="0" xfId="1" applyFont="1" applyBorder="1" applyProtection="1">
      <protection locked="0"/>
    </xf>
    <xf numFmtId="0" fontId="4" fillId="0" borderId="9" xfId="1" applyBorder="1" applyProtection="1">
      <protection locked="0"/>
    </xf>
    <xf numFmtId="0" fontId="12" fillId="0" borderId="10" xfId="1" applyFont="1" applyBorder="1" applyProtection="1">
      <protection locked="0"/>
    </xf>
    <xf numFmtId="0" fontId="12" fillId="0" borderId="11" xfId="1" applyFont="1" applyBorder="1" applyProtection="1">
      <protection locked="0"/>
    </xf>
    <xf numFmtId="0" fontId="4" fillId="0" borderId="12" xfId="1" applyBorder="1" applyProtection="1">
      <protection locked="0"/>
    </xf>
    <xf numFmtId="0" fontId="0" fillId="0" borderId="0" xfId="0" applyAlignment="1"/>
    <xf numFmtId="0" fontId="13" fillId="0" borderId="5" xfId="0" applyFont="1" applyBorder="1" applyAlignment="1">
      <alignment vertical="center"/>
    </xf>
    <xf numFmtId="0" fontId="0" fillId="0" borderId="6" xfId="0" applyBorder="1" applyAlignment="1"/>
    <xf numFmtId="0" fontId="0" fillId="0" borderId="7" xfId="0" applyBorder="1"/>
    <xf numFmtId="0" fontId="13" fillId="0" borderId="8" xfId="0" applyFont="1" applyBorder="1"/>
    <xf numFmtId="0" fontId="0" fillId="0" borderId="0" xfId="0" applyBorder="1" applyAlignment="1"/>
    <xf numFmtId="0" fontId="0" fillId="0" borderId="9" xfId="0" applyBorder="1"/>
    <xf numFmtId="0" fontId="13" fillId="0" borderId="10" xfId="0" applyFont="1" applyBorder="1" applyAlignment="1">
      <alignment vertical="center"/>
    </xf>
    <xf numFmtId="0" fontId="0" fillId="0" borderId="11" xfId="0" applyBorder="1" applyAlignment="1"/>
    <xf numFmtId="0" fontId="0" fillId="0" borderId="12" xfId="0" applyBorder="1"/>
    <xf numFmtId="0" fontId="14" fillId="0" borderId="0" xfId="0" applyFont="1"/>
    <xf numFmtId="0" fontId="14" fillId="2" borderId="5" xfId="0" applyFont="1" applyFill="1" applyBorder="1"/>
    <xf numFmtId="0" fontId="14" fillId="2" borderId="8" xfId="0" applyFont="1" applyFill="1" applyBorder="1"/>
    <xf numFmtId="0" fontId="14" fillId="2" borderId="10" xfId="0" applyFont="1" applyFill="1" applyBorder="1"/>
    <xf numFmtId="0" fontId="15" fillId="0" borderId="0" xfId="0" applyFont="1"/>
    <xf numFmtId="0" fontId="11" fillId="2" borderId="6" xfId="0" applyFont="1" applyFill="1" applyBorder="1" applyAlignment="1">
      <alignment horizontal="left" vertical="center" wrapText="1"/>
    </xf>
    <xf numFmtId="0" fontId="11" fillId="2" borderId="7" xfId="0" applyFont="1" applyFill="1" applyBorder="1" applyAlignment="1">
      <alignment horizontal="left" vertical="center" wrapText="1"/>
    </xf>
    <xf numFmtId="0" fontId="11" fillId="2" borderId="8" xfId="0" applyFont="1" applyFill="1" applyBorder="1" applyAlignment="1">
      <alignment vertical="center"/>
    </xf>
    <xf numFmtId="0" fontId="11" fillId="2" borderId="0" xfId="0" applyFont="1" applyFill="1" applyBorder="1" applyAlignment="1">
      <alignment horizontal="left" vertical="center" wrapText="1"/>
    </xf>
    <xf numFmtId="0" fontId="11" fillId="2" borderId="9" xfId="0" applyFont="1" applyFill="1" applyBorder="1" applyAlignment="1">
      <alignment horizontal="left" vertical="center" wrapText="1"/>
    </xf>
    <xf numFmtId="0" fontId="11" fillId="2" borderId="10" xfId="0" applyFont="1" applyFill="1" applyBorder="1" applyAlignment="1">
      <alignment vertical="center"/>
    </xf>
    <xf numFmtId="0" fontId="11" fillId="2" borderId="11" xfId="0" applyFont="1" applyFill="1" applyBorder="1" applyAlignment="1">
      <alignment horizontal="left" vertical="center" wrapText="1"/>
    </xf>
    <xf numFmtId="0" fontId="11" fillId="2" borderId="12" xfId="0" applyFont="1" applyFill="1" applyBorder="1" applyAlignment="1">
      <alignment horizontal="left" vertical="center" wrapText="1"/>
    </xf>
    <xf numFmtId="0" fontId="16" fillId="0" borderId="0" xfId="0" applyFont="1"/>
    <xf numFmtId="0" fontId="14" fillId="2" borderId="6" xfId="0" applyFont="1" applyFill="1" applyBorder="1"/>
    <xf numFmtId="0" fontId="14" fillId="2" borderId="7" xfId="0" applyFont="1" applyFill="1" applyBorder="1"/>
    <xf numFmtId="0" fontId="14" fillId="2" borderId="0" xfId="0" applyFont="1" applyFill="1" applyBorder="1"/>
    <xf numFmtId="0" fontId="14" fillId="2" borderId="9" xfId="0" applyFont="1" applyFill="1" applyBorder="1"/>
    <xf numFmtId="0" fontId="14" fillId="2" borderId="11" xfId="0" applyFont="1" applyFill="1" applyBorder="1"/>
    <xf numFmtId="0" fontId="14" fillId="2" borderId="12" xfId="0" applyFont="1" applyFill="1" applyBorder="1"/>
    <xf numFmtId="0" fontId="14" fillId="2" borderId="1" xfId="0" applyFont="1" applyFill="1" applyBorder="1"/>
    <xf numFmtId="0" fontId="14" fillId="0" borderId="1" xfId="0" applyFont="1" applyBorder="1"/>
    <xf numFmtId="0" fontId="18" fillId="0" borderId="0" xfId="0" applyFont="1" applyFill="1"/>
    <xf numFmtId="0" fontId="18" fillId="0" borderId="0" xfId="0" applyFont="1"/>
    <xf numFmtId="0" fontId="16" fillId="0" borderId="1" xfId="0" applyFont="1" applyFill="1" applyBorder="1" applyAlignment="1">
      <alignment horizontal="center"/>
    </xf>
    <xf numFmtId="0" fontId="14" fillId="0" borderId="0" xfId="0" applyFont="1" applyBorder="1"/>
    <xf numFmtId="0" fontId="17" fillId="2" borderId="1" xfId="0" applyFont="1" applyFill="1" applyBorder="1"/>
    <xf numFmtId="0" fontId="18" fillId="2" borderId="1" xfId="0" applyFont="1" applyFill="1" applyBorder="1"/>
    <xf numFmtId="0" fontId="0" fillId="2" borderId="16" xfId="0" applyFill="1" applyBorder="1"/>
    <xf numFmtId="0" fontId="14" fillId="2" borderId="16" xfId="0" applyFont="1" applyFill="1" applyBorder="1"/>
    <xf numFmtId="0" fontId="14" fillId="2" borderId="17" xfId="0" applyFont="1" applyFill="1" applyBorder="1"/>
    <xf numFmtId="0" fontId="14" fillId="2" borderId="18" xfId="0" applyFont="1" applyFill="1" applyBorder="1"/>
    <xf numFmtId="0" fontId="6" fillId="0" borderId="0" xfId="1" applyFont="1" applyAlignment="1" applyProtection="1">
      <alignment horizontal="center" vertical="center" wrapText="1"/>
      <protection locked="0"/>
    </xf>
    <xf numFmtId="0" fontId="4" fillId="0" borderId="0" xfId="1" applyAlignment="1" applyProtection="1">
      <alignment horizontal="center" vertical="center" wrapText="1"/>
      <protection locked="0"/>
    </xf>
    <xf numFmtId="164" fontId="0" fillId="2" borderId="1" xfId="0" applyNumberFormat="1" applyFill="1" applyBorder="1"/>
    <xf numFmtId="164" fontId="3" fillId="0" borderId="0" xfId="0" applyNumberFormat="1" applyFont="1"/>
    <xf numFmtId="164" fontId="3" fillId="0" borderId="0" xfId="0" applyNumberFormat="1" applyFont="1" applyAlignment="1">
      <alignment horizontal="left"/>
    </xf>
    <xf numFmtId="164" fontId="0" fillId="0" borderId="0" xfId="0" applyNumberFormat="1" applyFont="1" applyFill="1"/>
    <xf numFmtId="164" fontId="3" fillId="0" borderId="0" xfId="0" applyNumberFormat="1" applyFont="1" applyAlignment="1"/>
    <xf numFmtId="164" fontId="3" fillId="2" borderId="1" xfId="0" applyNumberFormat="1" applyFont="1" applyFill="1" applyBorder="1" applyAlignment="1">
      <alignment wrapText="1"/>
    </xf>
    <xf numFmtId="164" fontId="7" fillId="2" borderId="1" xfId="0" applyNumberFormat="1" applyFont="1" applyFill="1" applyBorder="1"/>
    <xf numFmtId="164" fontId="3" fillId="2" borderId="1" xfId="0" applyNumberFormat="1" applyFont="1" applyFill="1" applyBorder="1"/>
    <xf numFmtId="0" fontId="20" fillId="2" borderId="5" xfId="0" applyFont="1" applyFill="1" applyBorder="1" applyAlignment="1">
      <alignment vertical="center"/>
    </xf>
    <xf numFmtId="0" fontId="21" fillId="2" borderId="5" xfId="0" applyFont="1" applyFill="1" applyBorder="1" applyAlignment="1">
      <alignment vertical="center"/>
    </xf>
    <xf numFmtId="0" fontId="21" fillId="2" borderId="6" xfId="0" applyFont="1" applyFill="1" applyBorder="1" applyAlignment="1">
      <alignment horizontal="left" vertical="center" wrapText="1"/>
    </xf>
    <xf numFmtId="10" fontId="21" fillId="2" borderId="6" xfId="14" applyNumberFormat="1" applyFont="1" applyFill="1" applyBorder="1" applyAlignment="1">
      <alignment horizontal="left" vertical="center" wrapText="1"/>
    </xf>
    <xf numFmtId="0" fontId="14" fillId="0" borderId="0" xfId="0" applyFont="1" applyFill="1" applyBorder="1"/>
    <xf numFmtId="0" fontId="0" fillId="0" borderId="0" xfId="0" applyFill="1" applyBorder="1"/>
    <xf numFmtId="0" fontId="0" fillId="0" borderId="0" xfId="0" applyNumberFormat="1" applyFill="1" applyBorder="1" applyAlignment="1"/>
    <xf numFmtId="0" fontId="0" fillId="0" borderId="0" xfId="0" applyFill="1" applyBorder="1" applyAlignment="1"/>
    <xf numFmtId="0" fontId="23" fillId="0" borderId="0" xfId="0" applyFont="1" applyFill="1" applyBorder="1" applyAlignment="1">
      <alignment horizontal="center"/>
    </xf>
    <xf numFmtId="0" fontId="24" fillId="0" borderId="0" xfId="0" applyFont="1"/>
    <xf numFmtId="0" fontId="20" fillId="2" borderId="8" xfId="0" applyFont="1" applyFill="1" applyBorder="1" applyAlignment="1">
      <alignment vertical="center"/>
    </xf>
    <xf numFmtId="0" fontId="20" fillId="2" borderId="10" xfId="0" applyFont="1" applyFill="1" applyBorder="1" applyAlignment="1">
      <alignment vertical="center"/>
    </xf>
    <xf numFmtId="0" fontId="21" fillId="2" borderId="0" xfId="0" applyFont="1" applyFill="1" applyBorder="1" applyAlignment="1">
      <alignment horizontal="left" vertical="center" wrapText="1"/>
    </xf>
    <xf numFmtId="0" fontId="21" fillId="2" borderId="11" xfId="0" applyFont="1" applyFill="1" applyBorder="1" applyAlignment="1">
      <alignment horizontal="left" vertical="center" wrapText="1"/>
    </xf>
    <xf numFmtId="0" fontId="22" fillId="0" borderId="0" xfId="0" applyFont="1" applyAlignment="1">
      <alignment horizontal="center" wrapText="1"/>
    </xf>
    <xf numFmtId="0" fontId="5" fillId="0" borderId="0" xfId="1" applyFont="1" applyAlignment="1" applyProtection="1">
      <alignment horizontal="center" wrapText="1"/>
      <protection locked="0"/>
    </xf>
    <xf numFmtId="0" fontId="5" fillId="0" borderId="0" xfId="1" applyFont="1" applyAlignment="1" applyProtection="1">
      <alignment horizontal="center"/>
      <protection locked="0"/>
    </xf>
    <xf numFmtId="0" fontId="24" fillId="0" borderId="0" xfId="0" applyFont="1" applyAlignment="1">
      <alignment horizontal="center" wrapText="1"/>
    </xf>
    <xf numFmtId="165" fontId="0" fillId="0" borderId="0" xfId="14" applyNumberFormat="1" applyFont="1"/>
    <xf numFmtId="0" fontId="6" fillId="0" borderId="0" xfId="1" applyFont="1" applyAlignment="1" applyProtection="1">
      <alignment horizontal="center" vertical="center" wrapText="1"/>
      <protection locked="0"/>
    </xf>
    <xf numFmtId="0" fontId="4" fillId="0" borderId="0" xfId="1" applyAlignment="1" applyProtection="1">
      <alignment horizontal="center" vertical="center" wrapText="1"/>
      <protection locked="0"/>
    </xf>
    <xf numFmtId="0" fontId="3" fillId="0" borderId="0" xfId="0" applyFont="1" applyAlignment="1">
      <alignment horizontal="left" wrapText="1"/>
    </xf>
    <xf numFmtId="0" fontId="11" fillId="0" borderId="0" xfId="0" applyFont="1" applyAlignment="1">
      <alignment horizontal="center" wrapText="1"/>
    </xf>
    <xf numFmtId="0" fontId="3" fillId="2" borderId="5" xfId="0" applyNumberFormat="1" applyFont="1" applyFill="1" applyBorder="1" applyAlignment="1">
      <alignment horizontal="center" vertical="center" wrapText="1"/>
    </xf>
    <xf numFmtId="0" fontId="3" fillId="2" borderId="6" xfId="0" applyNumberFormat="1" applyFont="1" applyFill="1" applyBorder="1" applyAlignment="1">
      <alignment horizontal="center" vertical="center" wrapText="1"/>
    </xf>
    <xf numFmtId="0" fontId="3" fillId="2" borderId="7" xfId="0" applyNumberFormat="1" applyFont="1" applyFill="1" applyBorder="1" applyAlignment="1">
      <alignment horizontal="center" vertical="center" wrapText="1"/>
    </xf>
    <xf numFmtId="0" fontId="3" fillId="2" borderId="8" xfId="0" applyNumberFormat="1" applyFont="1" applyFill="1" applyBorder="1" applyAlignment="1">
      <alignment horizontal="center" vertical="center" wrapText="1"/>
    </xf>
    <xf numFmtId="0" fontId="3" fillId="2" borderId="0" xfId="0" applyNumberFormat="1" applyFont="1" applyFill="1" applyBorder="1" applyAlignment="1">
      <alignment horizontal="center" vertical="center" wrapText="1"/>
    </xf>
    <xf numFmtId="0" fontId="3" fillId="2" borderId="9" xfId="0" applyNumberFormat="1" applyFont="1" applyFill="1" applyBorder="1" applyAlignment="1">
      <alignment horizontal="center" vertical="center" wrapText="1"/>
    </xf>
    <xf numFmtId="0" fontId="3" fillId="2" borderId="10" xfId="0" applyNumberFormat="1" applyFont="1" applyFill="1" applyBorder="1" applyAlignment="1">
      <alignment horizontal="center" vertical="center" wrapText="1"/>
    </xf>
    <xf numFmtId="0" fontId="3" fillId="2" borderId="11" xfId="0" applyNumberFormat="1" applyFont="1" applyFill="1" applyBorder="1" applyAlignment="1">
      <alignment horizontal="center" vertical="center" wrapText="1"/>
    </xf>
    <xf numFmtId="0" fontId="3" fillId="2" borderId="12" xfId="0" applyNumberFormat="1" applyFont="1" applyFill="1" applyBorder="1" applyAlignment="1">
      <alignment horizontal="center" vertical="center" wrapText="1"/>
    </xf>
    <xf numFmtId="0" fontId="3" fillId="2" borderId="5" xfId="0" applyFont="1" applyFill="1" applyBorder="1" applyAlignment="1">
      <alignment horizontal="center" vertical="center" wrapText="1"/>
    </xf>
    <xf numFmtId="0" fontId="3" fillId="2" borderId="6" xfId="0" applyFont="1" applyFill="1" applyBorder="1" applyAlignment="1">
      <alignment horizontal="center" vertical="center" wrapText="1"/>
    </xf>
    <xf numFmtId="0" fontId="3" fillId="2" borderId="7" xfId="0" applyFont="1" applyFill="1" applyBorder="1" applyAlignment="1">
      <alignment horizontal="center" vertical="center" wrapText="1"/>
    </xf>
    <xf numFmtId="0" fontId="3" fillId="2" borderId="8" xfId="0" applyFont="1" applyFill="1" applyBorder="1" applyAlignment="1">
      <alignment horizontal="center" vertical="center" wrapText="1"/>
    </xf>
    <xf numFmtId="0" fontId="3" fillId="2" borderId="0" xfId="0" applyFont="1" applyFill="1" applyBorder="1" applyAlignment="1">
      <alignment horizontal="center" vertical="center" wrapText="1"/>
    </xf>
    <xf numFmtId="0" fontId="3" fillId="2" borderId="9" xfId="0" applyFont="1" applyFill="1" applyBorder="1" applyAlignment="1">
      <alignment horizontal="center" vertical="center" wrapText="1"/>
    </xf>
    <xf numFmtId="0" fontId="3" fillId="2" borderId="10" xfId="0" applyFont="1" applyFill="1" applyBorder="1" applyAlignment="1">
      <alignment horizontal="center" vertical="center" wrapText="1"/>
    </xf>
    <xf numFmtId="0" fontId="3" fillId="2" borderId="11" xfId="0" applyFont="1" applyFill="1" applyBorder="1" applyAlignment="1">
      <alignment horizontal="center" vertical="center" wrapText="1"/>
    </xf>
    <xf numFmtId="0" fontId="3" fillId="2" borderId="12" xfId="0" applyFont="1" applyFill="1" applyBorder="1" applyAlignment="1">
      <alignment horizontal="center" vertical="center" wrapText="1"/>
    </xf>
    <xf numFmtId="0" fontId="22" fillId="2" borderId="5" xfId="0" applyFont="1" applyFill="1" applyBorder="1" applyAlignment="1">
      <alignment horizontal="center" wrapText="1"/>
    </xf>
    <xf numFmtId="0" fontId="0" fillId="2" borderId="6" xfId="0" applyFill="1" applyBorder="1" applyAlignment="1">
      <alignment horizontal="center" wrapText="1"/>
    </xf>
    <xf numFmtId="0" fontId="0" fillId="2" borderId="7" xfId="0" applyFill="1" applyBorder="1" applyAlignment="1">
      <alignment horizontal="center" wrapText="1"/>
    </xf>
    <xf numFmtId="0" fontId="0" fillId="2" borderId="8" xfId="0" applyFill="1" applyBorder="1" applyAlignment="1">
      <alignment horizontal="center" wrapText="1"/>
    </xf>
    <xf numFmtId="0" fontId="0" fillId="2" borderId="0" xfId="0" applyFill="1" applyBorder="1" applyAlignment="1">
      <alignment horizontal="center" wrapText="1"/>
    </xf>
    <xf numFmtId="0" fontId="0" fillId="2" borderId="9" xfId="0" applyFill="1" applyBorder="1" applyAlignment="1">
      <alignment horizontal="center" wrapText="1"/>
    </xf>
    <xf numFmtId="0" fontId="0" fillId="2" borderId="10" xfId="0" applyFill="1" applyBorder="1" applyAlignment="1">
      <alignment horizontal="center" wrapText="1"/>
    </xf>
    <xf numFmtId="0" fontId="0" fillId="2" borderId="11" xfId="0" applyFill="1" applyBorder="1" applyAlignment="1">
      <alignment horizontal="center" wrapText="1"/>
    </xf>
    <xf numFmtId="0" fontId="0" fillId="2" borderId="12" xfId="0" applyFill="1" applyBorder="1" applyAlignment="1">
      <alignment horizontal="center" wrapText="1"/>
    </xf>
    <xf numFmtId="0" fontId="22" fillId="2" borderId="13" xfId="0" applyFont="1" applyFill="1" applyBorder="1" applyAlignment="1">
      <alignment horizontal="center"/>
    </xf>
    <xf numFmtId="0" fontId="0" fillId="2" borderId="14" xfId="0" applyFill="1" applyBorder="1" applyAlignment="1">
      <alignment horizontal="center"/>
    </xf>
    <xf numFmtId="0" fontId="0" fillId="2" borderId="15" xfId="0" applyFill="1" applyBorder="1" applyAlignment="1">
      <alignment horizontal="center"/>
    </xf>
    <xf numFmtId="0" fontId="16" fillId="0" borderId="2" xfId="0" applyFont="1" applyBorder="1" applyAlignment="1">
      <alignment horizontal="center"/>
    </xf>
    <xf numFmtId="0" fontId="16" fillId="0" borderId="3" xfId="0" applyFont="1" applyBorder="1" applyAlignment="1">
      <alignment horizontal="center"/>
    </xf>
    <xf numFmtId="0" fontId="16" fillId="0" borderId="4" xfId="0" applyFont="1" applyBorder="1" applyAlignment="1">
      <alignment horizontal="center"/>
    </xf>
  </cellXfs>
  <cellStyles count="15">
    <cellStyle name="Followed Hyperlink" xfId="3" builtinId="9" hidden="1"/>
    <cellStyle name="Followed Hyperlink" xfId="5" builtinId="9" hidden="1"/>
    <cellStyle name="Followed Hyperlink" xfId="7" builtinId="9" hidden="1"/>
    <cellStyle name="Followed Hyperlink" xfId="9" builtinId="9" hidden="1"/>
    <cellStyle name="Followed Hyperlink" xfId="11" builtinId="9" hidden="1"/>
    <cellStyle name="Followed Hyperlink" xfId="13" builtinId="9" hidden="1"/>
    <cellStyle name="Hyperlink" xfId="2" builtinId="8" hidden="1"/>
    <cellStyle name="Hyperlink" xfId="4" builtinId="8" hidden="1"/>
    <cellStyle name="Hyperlink" xfId="6" builtinId="8" hidden="1"/>
    <cellStyle name="Hyperlink" xfId="8" builtinId="8" hidden="1"/>
    <cellStyle name="Hyperlink" xfId="10" builtinId="8" hidden="1"/>
    <cellStyle name="Hyperlink" xfId="12" builtinId="8" hidden="1"/>
    <cellStyle name="Normal" xfId="0" builtinId="0"/>
    <cellStyle name="Normal_Yitshak-606-grades" xfId="1"/>
    <cellStyle name="Percent" xfId="14" builtinId="5"/>
  </cellStyles>
  <dxfs count="0"/>
  <tableStyles count="0" defaultTableStyle="TableStyleMedium9" defaultPivotStyle="PivotStyleMedium7"/>
  <colors>
    <indexedColors>
      <rgbColor rgb="00000000"/>
      <rgbColor rgb="00FFFFFF"/>
      <rgbColor rgb="00FF0000"/>
      <rgbColor rgb="0000FF00"/>
      <rgbColor rgb="000000FF"/>
      <rgbColor rgb="00FFFF00"/>
      <rgbColor rgb="00FF00FF"/>
      <rgbColor rgb="0000FFFF"/>
      <rgbColor rgb="00000000"/>
      <rgbColor rgb="00FFFFFF"/>
      <rgbColor rgb="00DD0806"/>
      <rgbColor rgb="001FB714"/>
      <rgbColor rgb="000000D4"/>
      <rgbColor rgb="00FCF305"/>
      <rgbColor rgb="00F20884"/>
      <rgbColor rgb="0000ABEA"/>
      <rgbColor rgb="00900000"/>
      <rgbColor rgb="00006411"/>
      <rgbColor rgb="00000090"/>
      <rgbColor rgb="0090713A"/>
      <rgbColor rgb="004600A5"/>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charts/_rels/chart2.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3.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chart1.xml><?xml version="1.0" encoding="utf-8"?>
<c:chartSpace xmlns:c="http://schemas.openxmlformats.org/drawingml/2006/chart" xmlns:a="http://schemas.openxmlformats.org/drawingml/2006/main" xmlns:r="http://schemas.openxmlformats.org/officeDocument/2006/relationships">
  <c:date1904 val="1"/>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a:pPr>
            <a:r>
              <a:rPr lang="en-US"/>
              <a:t>Histogram OF CARAMEL POPCORN CANS SOLD IN EACH SCOUT TROOP</a:t>
            </a:r>
          </a:p>
        </c:rich>
      </c:tx>
      <c:overlay val="0"/>
    </c:title>
    <c:autoTitleDeleted val="0"/>
    <c:plotArea>
      <c:layout/>
      <c:barChart>
        <c:barDir val="col"/>
        <c:grouping val="clustered"/>
        <c:varyColors val="0"/>
        <c:ser>
          <c:idx val="0"/>
          <c:order val="0"/>
          <c:tx>
            <c:v>Frequency</c:v>
          </c:tx>
          <c:invertIfNegative val="0"/>
          <c:cat>
            <c:numRef>
              <c:f>'Q5 - Charts'!$N$5:$N$9</c:f>
              <c:numCache>
                <c:formatCode>General</c:formatCode>
                <c:ptCount val="5"/>
                <c:pt idx="0">
                  <c:v>110</c:v>
                </c:pt>
                <c:pt idx="1">
                  <c:v>130</c:v>
                </c:pt>
                <c:pt idx="2">
                  <c:v>150</c:v>
                </c:pt>
                <c:pt idx="3">
                  <c:v>170</c:v>
                </c:pt>
                <c:pt idx="4">
                  <c:v>190</c:v>
                </c:pt>
              </c:numCache>
            </c:numRef>
          </c:cat>
          <c:val>
            <c:numRef>
              <c:f>'Q5 - Charts'!$M$5:$M$10</c:f>
              <c:numCache>
                <c:formatCode>General</c:formatCode>
                <c:ptCount val="6"/>
                <c:pt idx="0">
                  <c:v>14</c:v>
                </c:pt>
                <c:pt idx="1">
                  <c:v>7</c:v>
                </c:pt>
                <c:pt idx="2">
                  <c:v>9</c:v>
                </c:pt>
                <c:pt idx="3">
                  <c:v>9</c:v>
                </c:pt>
                <c:pt idx="4">
                  <c:v>11</c:v>
                </c:pt>
              </c:numCache>
            </c:numRef>
          </c:val>
          <c:extLst xmlns:c16r2="http://schemas.microsoft.com/office/drawing/2015/06/chart">
            <c:ext xmlns:c16="http://schemas.microsoft.com/office/drawing/2014/chart" uri="{C3380CC4-5D6E-409C-BE32-E72D297353CC}">
              <c16:uniqueId val="{00000001-7E67-9949-B432-06647EB100F1}"/>
            </c:ext>
          </c:extLst>
        </c:ser>
        <c:dLbls>
          <c:showLegendKey val="0"/>
          <c:showVal val="0"/>
          <c:showCatName val="0"/>
          <c:showSerName val="0"/>
          <c:showPercent val="0"/>
          <c:showBubbleSize val="0"/>
        </c:dLbls>
        <c:gapWidth val="150"/>
        <c:axId val="313882056"/>
        <c:axId val="313882840"/>
      </c:barChart>
      <c:catAx>
        <c:axId val="313882056"/>
        <c:scaling>
          <c:orientation val="minMax"/>
        </c:scaling>
        <c:delete val="0"/>
        <c:axPos val="b"/>
        <c:title>
          <c:tx>
            <c:rich>
              <a:bodyPr/>
              <a:lstStyle/>
              <a:p>
                <a:pPr>
                  <a:defRPr/>
                </a:pPr>
                <a:r>
                  <a:rPr lang="en-US"/>
                  <a:t>NUMBER</a:t>
                </a:r>
                <a:r>
                  <a:rPr lang="en-US" baseline="0"/>
                  <a:t> OF CANS SOLD</a:t>
                </a:r>
                <a:endParaRPr lang="en-US"/>
              </a:p>
            </c:rich>
          </c:tx>
          <c:overlay val="0"/>
        </c:title>
        <c:numFmt formatCode="General" sourceLinked="1"/>
        <c:majorTickMark val="out"/>
        <c:minorTickMark val="none"/>
        <c:tickLblPos val="nextTo"/>
        <c:crossAx val="313882840"/>
        <c:crosses val="autoZero"/>
        <c:auto val="1"/>
        <c:lblAlgn val="ctr"/>
        <c:lblOffset val="100"/>
        <c:noMultiLvlLbl val="0"/>
      </c:catAx>
      <c:valAx>
        <c:axId val="313882840"/>
        <c:scaling>
          <c:orientation val="minMax"/>
        </c:scaling>
        <c:delete val="0"/>
        <c:axPos val="l"/>
        <c:title>
          <c:tx>
            <c:rich>
              <a:bodyPr/>
              <a:lstStyle/>
              <a:p>
                <a:pPr>
                  <a:defRPr/>
                </a:pPr>
                <a:r>
                  <a:rPr lang="en-US"/>
                  <a:t>Frequency</a:t>
                </a:r>
              </a:p>
            </c:rich>
          </c:tx>
          <c:overlay val="0"/>
        </c:title>
        <c:numFmt formatCode="General" sourceLinked="1"/>
        <c:majorTickMark val="out"/>
        <c:minorTickMark val="none"/>
        <c:tickLblPos val="nextTo"/>
        <c:crossAx val="313882056"/>
        <c:crosses val="autoZero"/>
        <c:crossBetween val="between"/>
      </c:valAx>
    </c:plotArea>
    <c:plotVisOnly val="1"/>
    <c:dispBlanksAs val="gap"/>
    <c:showDLblsOverMax val="0"/>
    <c:extLst xmlns:c16r2="http://schemas.microsoft.com/office/drawing/2015/06/chart">
      <c:ext xmlns:c16r3="http://schemas.microsoft.com/office/drawing/2017/03/chart" uri="{56B9EC1D-385E-4148-901F-78D8002777C0}">
        <c16r3:dataDisplayOptions16>
          <c16r3:dispNaAsBlank val="1"/>
        </c16r3:dataDisplayOptions16>
      </c:ext>
    </c:extLst>
  </c:chart>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c:date1904 val="1"/>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a:t>NUMBER OF CARAMEL POPCORN CANS SOLD IN EACH SCOUT</a:t>
            </a:r>
            <a:r>
              <a:rPr lang="en-US" baseline="0"/>
              <a:t> TROOP</a:t>
            </a:r>
            <a:endParaRPr lang="en-US"/>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barChart>
        <c:barDir val="col"/>
        <c:grouping val="clustered"/>
        <c:varyColors val="0"/>
        <c:ser>
          <c:idx val="0"/>
          <c:order val="0"/>
          <c:spPr>
            <a:solidFill>
              <a:schemeClr val="accent1"/>
            </a:solidFill>
            <a:ln>
              <a:noFill/>
            </a:ln>
            <a:effectLst/>
          </c:spPr>
          <c:invertIfNegative val="0"/>
          <c:cat>
            <c:numRef>
              <c:f>'Q5 - Charts'!$O$40:$O$44</c:f>
              <c:numCache>
                <c:formatCode>General</c:formatCode>
                <c:ptCount val="5"/>
                <c:pt idx="0">
                  <c:v>120</c:v>
                </c:pt>
                <c:pt idx="1">
                  <c:v>140</c:v>
                </c:pt>
                <c:pt idx="2">
                  <c:v>160</c:v>
                </c:pt>
                <c:pt idx="3">
                  <c:v>180</c:v>
                </c:pt>
                <c:pt idx="4">
                  <c:v>200</c:v>
                </c:pt>
              </c:numCache>
            </c:numRef>
          </c:cat>
          <c:val>
            <c:numRef>
              <c:f>'Q5 - Charts'!$N$40:$N$44</c:f>
              <c:numCache>
                <c:formatCode>General</c:formatCode>
                <c:ptCount val="5"/>
                <c:pt idx="0">
                  <c:v>14</c:v>
                </c:pt>
                <c:pt idx="1">
                  <c:v>7</c:v>
                </c:pt>
                <c:pt idx="2">
                  <c:v>9</c:v>
                </c:pt>
                <c:pt idx="3">
                  <c:v>9</c:v>
                </c:pt>
                <c:pt idx="4">
                  <c:v>11</c:v>
                </c:pt>
              </c:numCache>
            </c:numRef>
          </c:val>
          <c:extLst xmlns:c16r2="http://schemas.microsoft.com/office/drawing/2015/06/chart">
            <c:ext xmlns:c16="http://schemas.microsoft.com/office/drawing/2014/chart" uri="{C3380CC4-5D6E-409C-BE32-E72D297353CC}">
              <c16:uniqueId val="{00000000-1997-D444-BEA1-FD7DCF9F76AF}"/>
            </c:ext>
          </c:extLst>
        </c:ser>
        <c:dLbls>
          <c:showLegendKey val="0"/>
          <c:showVal val="0"/>
          <c:showCatName val="0"/>
          <c:showSerName val="0"/>
          <c:showPercent val="0"/>
          <c:showBubbleSize val="0"/>
        </c:dLbls>
        <c:gapWidth val="219"/>
        <c:overlap val="-27"/>
        <c:axId val="392372200"/>
        <c:axId val="392372592"/>
      </c:barChart>
      <c:catAx>
        <c:axId val="392372200"/>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392372592"/>
        <c:crosses val="autoZero"/>
        <c:auto val="1"/>
        <c:lblAlgn val="ctr"/>
        <c:lblOffset val="100"/>
        <c:noMultiLvlLbl val="0"/>
      </c:catAx>
      <c:valAx>
        <c:axId val="392372592"/>
        <c:scaling>
          <c:orientation val="minMax"/>
        </c:scaling>
        <c:delete val="0"/>
        <c:axPos val="l"/>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392372200"/>
        <c:crosses val="autoZero"/>
        <c:crossBetween val="between"/>
      </c:valAx>
      <c:spPr>
        <a:noFill/>
        <a:ln>
          <a:noFill/>
        </a:ln>
        <a:effectLst/>
      </c:spPr>
    </c:plotArea>
    <c:plotVisOnly val="1"/>
    <c:dispBlanksAs val="gap"/>
    <c:showDLblsOverMax val="0"/>
    <c:extLst xmlns:c16r2="http://schemas.microsoft.com/office/drawing/2015/06/char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c:date1904 val="1"/>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sz="1800" b="0" i="0" baseline="0">
                <a:effectLst/>
              </a:rPr>
              <a:t>NUMBER OF CARAMEL POPCORN CANS SOLD IN EACH SCOUT TROOP</a:t>
            </a:r>
            <a:endParaRPr lang="en-US">
              <a:effectLst/>
            </a:endParaRP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pieChart>
        <c:varyColors val="1"/>
        <c:ser>
          <c:idx val="0"/>
          <c:order val="0"/>
          <c:dPt>
            <c:idx val="0"/>
            <c:bubble3D val="0"/>
            <c:spPr>
              <a:solidFill>
                <a:schemeClr val="accent1"/>
              </a:solidFill>
              <a:ln w="19050">
                <a:solidFill>
                  <a:schemeClr val="lt1"/>
                </a:solidFill>
              </a:ln>
              <a:effectLst/>
            </c:spPr>
          </c:dPt>
          <c:dPt>
            <c:idx val="1"/>
            <c:bubble3D val="0"/>
            <c:spPr>
              <a:solidFill>
                <a:schemeClr val="accent2"/>
              </a:solidFill>
              <a:ln w="19050">
                <a:solidFill>
                  <a:schemeClr val="lt1"/>
                </a:solidFill>
              </a:ln>
              <a:effectLst/>
            </c:spPr>
          </c:dPt>
          <c:dPt>
            <c:idx val="2"/>
            <c:bubble3D val="0"/>
            <c:spPr>
              <a:solidFill>
                <a:schemeClr val="accent3"/>
              </a:solidFill>
              <a:ln w="19050">
                <a:solidFill>
                  <a:schemeClr val="lt1"/>
                </a:solidFill>
              </a:ln>
              <a:effectLst/>
            </c:spPr>
          </c:dPt>
          <c:dPt>
            <c:idx val="3"/>
            <c:bubble3D val="0"/>
            <c:spPr>
              <a:solidFill>
                <a:schemeClr val="accent4"/>
              </a:solidFill>
              <a:ln w="19050">
                <a:solidFill>
                  <a:schemeClr val="lt1"/>
                </a:solidFill>
              </a:ln>
              <a:effectLst/>
            </c:spPr>
          </c:dPt>
          <c:dPt>
            <c:idx val="4"/>
            <c:bubble3D val="0"/>
            <c:spPr>
              <a:solidFill>
                <a:schemeClr val="accent5"/>
              </a:solidFill>
              <a:ln w="19050">
                <a:solidFill>
                  <a:schemeClr val="lt1"/>
                </a:solidFill>
              </a:ln>
              <a:effectLst/>
            </c:spPr>
          </c:dPt>
          <c:dLbls>
            <c:spPr>
              <a:noFill/>
              <a:ln>
                <a:noFill/>
              </a:ln>
              <a:effectLst/>
            </c:spPr>
            <c:txPr>
              <a:bodyPr rot="0" spcFirstLastPara="1" vertOverflow="ellipsis" vert="horz" wrap="square" lIns="38100" tIns="19050" rIns="38100" bIns="19050" anchor="ctr" anchorCtr="1">
                <a:spAutoFit/>
              </a:bodyPr>
              <a:lstStyle/>
              <a:p>
                <a:pPr>
                  <a:defRPr sz="1100" b="0" i="0" u="none" strike="noStrike" kern="1200" baseline="0">
                    <a:solidFill>
                      <a:schemeClr val="tx1">
                        <a:lumMod val="75000"/>
                        <a:lumOff val="25000"/>
                      </a:schemeClr>
                    </a:solidFill>
                    <a:latin typeface="+mn-lt"/>
                    <a:ea typeface="+mn-ea"/>
                    <a:cs typeface="+mn-cs"/>
                  </a:defRPr>
                </a:pPr>
                <a:endParaRPr lang="en-US"/>
              </a:p>
            </c:txPr>
            <c:showLegendKey val="0"/>
            <c:showVal val="1"/>
            <c:showCatName val="0"/>
            <c:showSerName val="0"/>
            <c:showPercent val="1"/>
            <c:showBubbleSize val="0"/>
            <c:showLeaderLines val="1"/>
            <c:leaderLines>
              <c:spPr>
                <a:ln w="9525" cap="flat" cmpd="sng" algn="ctr">
                  <a:solidFill>
                    <a:schemeClr val="tx1">
                      <a:lumMod val="35000"/>
                      <a:lumOff val="65000"/>
                    </a:schemeClr>
                  </a:solidFill>
                  <a:round/>
                </a:ln>
                <a:effectLst/>
              </c:spPr>
            </c:leaderLines>
            <c:extLst xmlns:c16r2="http://schemas.microsoft.com/office/drawing/2015/06/chart">
              <c:ext xmlns:c15="http://schemas.microsoft.com/office/drawing/2012/chart" uri="{CE6537A1-D6FC-4f65-9D91-7224C49458BB}"/>
            </c:extLst>
          </c:dLbls>
          <c:cat>
            <c:numRef>
              <c:f>'Q5 - Charts'!$O$40:$O$44</c:f>
              <c:numCache>
                <c:formatCode>General</c:formatCode>
                <c:ptCount val="5"/>
                <c:pt idx="0">
                  <c:v>120</c:v>
                </c:pt>
                <c:pt idx="1">
                  <c:v>140</c:v>
                </c:pt>
                <c:pt idx="2">
                  <c:v>160</c:v>
                </c:pt>
                <c:pt idx="3">
                  <c:v>180</c:v>
                </c:pt>
                <c:pt idx="4">
                  <c:v>200</c:v>
                </c:pt>
              </c:numCache>
            </c:numRef>
          </c:cat>
          <c:val>
            <c:numRef>
              <c:f>'Q5 - Charts'!$N$40:$N$44</c:f>
              <c:numCache>
                <c:formatCode>General</c:formatCode>
                <c:ptCount val="5"/>
                <c:pt idx="0">
                  <c:v>14</c:v>
                </c:pt>
                <c:pt idx="1">
                  <c:v>7</c:v>
                </c:pt>
                <c:pt idx="2">
                  <c:v>9</c:v>
                </c:pt>
                <c:pt idx="3">
                  <c:v>9</c:v>
                </c:pt>
                <c:pt idx="4">
                  <c:v>11</c:v>
                </c:pt>
              </c:numCache>
            </c:numRef>
          </c:val>
          <c:extLst xmlns:c16r2="http://schemas.microsoft.com/office/drawing/2015/06/chart">
            <c:ext xmlns:c16="http://schemas.microsoft.com/office/drawing/2014/chart" uri="{C3380CC4-5D6E-409C-BE32-E72D297353CC}">
              <c16:uniqueId val="{00000000-FA40-9A44-A13D-84DA5E8C5941}"/>
            </c:ext>
          </c:extLst>
        </c:ser>
        <c:dLbls>
          <c:showLegendKey val="0"/>
          <c:showVal val="0"/>
          <c:showCatName val="0"/>
          <c:showSerName val="0"/>
          <c:showPercent val="0"/>
          <c:showBubbleSize val="0"/>
          <c:showLeaderLines val="1"/>
        </c:dLbls>
        <c:firstSliceAng val="0"/>
      </c:pieChart>
      <c:spPr>
        <a:noFill/>
        <a:ln>
          <a:noFill/>
        </a:ln>
        <a:effectLst/>
      </c:spPr>
    </c:plotArea>
    <c:legend>
      <c:legendPos val="b"/>
      <c:overlay val="0"/>
      <c:spPr>
        <a:noFill/>
        <a:ln>
          <a:noFill/>
        </a:ln>
        <a:effectLst/>
      </c:spPr>
      <c:txPr>
        <a:bodyPr rot="0" spcFirstLastPara="1" vertOverflow="ellipsis" vert="horz" wrap="square" anchor="ctr" anchorCtr="1"/>
        <a:lstStyle/>
        <a:p>
          <a:pPr rtl="0">
            <a:defRPr sz="11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extLst xmlns:c16r2="http://schemas.microsoft.com/office/drawing/2015/06/char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3" Type="http://schemas.openxmlformats.org/officeDocument/2006/relationships/chart" Target="../charts/chart3.xml"/><Relationship Id="rId2" Type="http://schemas.openxmlformats.org/officeDocument/2006/relationships/chart" Target="../charts/chart2.xml"/><Relationship Id="rId1" Type="http://schemas.openxmlformats.org/officeDocument/2006/relationships/chart" Target="../charts/chart1.xml"/></Relationships>
</file>

<file path=xl/drawings/drawing1.xml><?xml version="1.0" encoding="utf-8"?>
<xdr:wsDr xmlns:xdr="http://schemas.openxmlformats.org/drawingml/2006/spreadsheetDrawing" xmlns:a="http://schemas.openxmlformats.org/drawingml/2006/main">
  <xdr:twoCellAnchor editAs="oneCell">
    <xdr:from>
      <xdr:col>1</xdr:col>
      <xdr:colOff>76200</xdr:colOff>
      <xdr:row>3</xdr:row>
      <xdr:rowOff>0</xdr:rowOff>
    </xdr:from>
    <xdr:to>
      <xdr:col>7</xdr:col>
      <xdr:colOff>610076</xdr:colOff>
      <xdr:row>9</xdr:row>
      <xdr:rowOff>70196</xdr:rowOff>
    </xdr:to>
    <xdr:pic>
      <xdr:nvPicPr>
        <xdr:cNvPr id="2" name="Picture 1">
          <a:extLst>
            <a:ext uri="{FF2B5EF4-FFF2-40B4-BE49-F238E27FC236}">
              <a16:creationId xmlns="" xmlns:a16="http://schemas.microsoft.com/office/drawing/2014/main" id="{8A395487-8365-6446-9F57-82078ED2E73F}"/>
            </a:ext>
          </a:extLst>
        </xdr:cNvPr>
        <xdr:cNvPicPr>
          <a:picLocks noChangeAspect="1"/>
        </xdr:cNvPicPr>
      </xdr:nvPicPr>
      <xdr:blipFill>
        <a:blip xmlns:r="http://schemas.openxmlformats.org/officeDocument/2006/relationships" r:embed="rId1"/>
        <a:stretch>
          <a:fillRect/>
        </a:stretch>
      </xdr:blipFill>
      <xdr:spPr>
        <a:xfrm>
          <a:off x="901700" y="495300"/>
          <a:ext cx="5486876" cy="1060796"/>
        </a:xfrm>
        <a:prstGeom prst="rect">
          <a:avLst/>
        </a:prstGeom>
      </xdr:spPr>
    </xdr:pic>
    <xdr:clientData/>
  </xdr:twoCellAnchor>
  <xdr:twoCellAnchor>
    <xdr:from>
      <xdr:col>1</xdr:col>
      <xdr:colOff>228600</xdr:colOff>
      <xdr:row>11</xdr:row>
      <xdr:rowOff>50800</xdr:rowOff>
    </xdr:from>
    <xdr:to>
      <xdr:col>7</xdr:col>
      <xdr:colOff>304800</xdr:colOff>
      <xdr:row>17</xdr:row>
      <xdr:rowOff>63500</xdr:rowOff>
    </xdr:to>
    <xdr:sp macro="" textlink="">
      <xdr:nvSpPr>
        <xdr:cNvPr id="3" name="TextBox 2">
          <a:extLst>
            <a:ext uri="{FF2B5EF4-FFF2-40B4-BE49-F238E27FC236}">
              <a16:creationId xmlns="" xmlns:a16="http://schemas.microsoft.com/office/drawing/2014/main" id="{9DCA93E0-EADF-9F4F-9B32-7FDC476730AF}"/>
            </a:ext>
          </a:extLst>
        </xdr:cNvPr>
        <xdr:cNvSpPr txBox="1"/>
      </xdr:nvSpPr>
      <xdr:spPr>
        <a:xfrm>
          <a:off x="1054100" y="1866900"/>
          <a:ext cx="5029200" cy="100330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US" sz="1100"/>
            <a:t>MGMT 650 Fall 2018 </a:t>
          </a:r>
        </a:p>
        <a:p>
          <a:pPr algn="ctr"/>
          <a:r>
            <a:rPr lang="en-US" sz="1100"/>
            <a:t>Week 2 Homework</a:t>
          </a:r>
        </a:p>
        <a:p>
          <a:pPr algn="ctr"/>
          <a:r>
            <a:rPr lang="en-US" sz="1100"/>
            <a:t>(Last updated 6/24/18)</a:t>
          </a:r>
        </a:p>
        <a:p>
          <a:pPr algn="ctr"/>
          <a:endParaRPr lang="en-US" sz="1100"/>
        </a:p>
      </xdr:txBody>
    </xdr:sp>
    <xdr:clientData/>
  </xdr:twoCellAnchor>
  <xdr:twoCellAnchor>
    <xdr:from>
      <xdr:col>1</xdr:col>
      <xdr:colOff>228600</xdr:colOff>
      <xdr:row>18</xdr:row>
      <xdr:rowOff>133350</xdr:rowOff>
    </xdr:from>
    <xdr:to>
      <xdr:col>9</xdr:col>
      <xdr:colOff>83344</xdr:colOff>
      <xdr:row>26</xdr:row>
      <xdr:rowOff>40481</xdr:rowOff>
    </xdr:to>
    <xdr:sp macro="" textlink="">
      <xdr:nvSpPr>
        <xdr:cNvPr id="4" name="TextBox 3">
          <a:extLst>
            <a:ext uri="{FF2B5EF4-FFF2-40B4-BE49-F238E27FC236}">
              <a16:creationId xmlns="" xmlns:a16="http://schemas.microsoft.com/office/drawing/2014/main" id="{74E9F14D-D825-4FDC-884D-06E780BE4187}"/>
            </a:ext>
          </a:extLst>
        </xdr:cNvPr>
        <xdr:cNvSpPr txBox="1"/>
      </xdr:nvSpPr>
      <xdr:spPr>
        <a:xfrm>
          <a:off x="1066800" y="3048000"/>
          <a:ext cx="6560344" cy="1202531"/>
        </a:xfrm>
        <a:prstGeom prst="rect">
          <a:avLst/>
        </a:prstGeom>
        <a:solidFill>
          <a:srgbClr val="FFFF00"/>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lIns="45720" tIns="0" bIns="0" rtlCol="0" anchor="t"/>
        <a:lstStyle/>
        <a:p>
          <a:r>
            <a:rPr lang="en-US"/>
            <a:t>Do all work in in the downloaded file.</a:t>
          </a:r>
        </a:p>
        <a:p>
          <a:endParaRPr lang="en-US"/>
        </a:p>
        <a:p>
          <a:r>
            <a:rPr lang="en-US"/>
            <a:t>Answers requiring calculation without supporting calculation may not be credited. For numeric answers</a:t>
          </a:r>
        </a:p>
        <a:p>
          <a:r>
            <a:rPr lang="en-US"/>
            <a:t>begin an Excel calculation by typing =, or paste output of Excel Data Analysis.</a:t>
          </a:r>
        </a:p>
        <a:p>
          <a:endParaRPr lang="en-US"/>
        </a:p>
        <a:p>
          <a:r>
            <a:rPr lang="en-US"/>
            <a:t>Charts linked to an external file will not be credited. This happens when copying to Excel Homework 2 from another file. Charts and graphs must address the data in the downloaded file.</a:t>
          </a:r>
        </a:p>
        <a:p>
          <a:endParaRPr lang="en-US" sz="1100"/>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0</xdr:col>
      <xdr:colOff>0</xdr:colOff>
      <xdr:row>15</xdr:row>
      <xdr:rowOff>215899</xdr:rowOff>
    </xdr:from>
    <xdr:to>
      <xdr:col>12</xdr:col>
      <xdr:colOff>0</xdr:colOff>
      <xdr:row>33</xdr:row>
      <xdr:rowOff>190499</xdr:rowOff>
    </xdr:to>
    <xdr:graphicFrame macro="">
      <xdr:nvGraphicFramePr>
        <xdr:cNvPr id="4" name="Chart 3">
          <a:extLst>
            <a:ext uri="{FF2B5EF4-FFF2-40B4-BE49-F238E27FC236}">
              <a16:creationId xmlns="" xmlns:a16="http://schemas.microsoft.com/office/drawing/2014/main" id="{4A2B0AEF-C4E8-134C-ACE1-E502D8DE3415}"/>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37</xdr:row>
      <xdr:rowOff>25400</xdr:rowOff>
    </xdr:from>
    <xdr:to>
      <xdr:col>11</xdr:col>
      <xdr:colOff>793750</xdr:colOff>
      <xdr:row>52</xdr:row>
      <xdr:rowOff>0</xdr:rowOff>
    </xdr:to>
    <xdr:graphicFrame macro="">
      <xdr:nvGraphicFramePr>
        <xdr:cNvPr id="8" name="Chart 7">
          <a:extLst>
            <a:ext uri="{FF2B5EF4-FFF2-40B4-BE49-F238E27FC236}">
              <a16:creationId xmlns="" xmlns:a16="http://schemas.microsoft.com/office/drawing/2014/main" id="{EB602DA7-0D53-DA46-AFE8-62B213A88595}"/>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0</xdr:colOff>
      <xdr:row>55</xdr:row>
      <xdr:rowOff>31750</xdr:rowOff>
    </xdr:from>
    <xdr:to>
      <xdr:col>12</xdr:col>
      <xdr:colOff>1333500</xdr:colOff>
      <xdr:row>73</xdr:row>
      <xdr:rowOff>63500</xdr:rowOff>
    </xdr:to>
    <xdr:graphicFrame macro="">
      <xdr:nvGraphicFramePr>
        <xdr:cNvPr id="9" name="Chart 8">
          <a:extLst>
            <a:ext uri="{FF2B5EF4-FFF2-40B4-BE49-F238E27FC236}">
              <a16:creationId xmlns="" xmlns:a16="http://schemas.microsoft.com/office/drawing/2014/main" id="{551D4F98-B5BA-F849-B66D-22955B8678ED}"/>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DengXian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DengXian"/>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election activeCell="I14" sqref="I14"/>
    </sheetView>
  </sheetViews>
  <sheetFormatPr defaultColWidth="11" defaultRowHeight="12.75" x14ac:dyDescent="0.2"/>
  <sheetData/>
  <sheetProtection selectLockedCells="1" selectUnlockedCells="1"/>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L44"/>
  <sheetViews>
    <sheetView topLeftCell="A20" workbookViewId="0">
      <selection activeCell="G26" sqref="G26"/>
    </sheetView>
  </sheetViews>
  <sheetFormatPr defaultColWidth="8" defaultRowHeight="12.75" x14ac:dyDescent="0.2"/>
  <cols>
    <col min="1" max="1" width="15.125" style="23" customWidth="1"/>
    <col min="2" max="2" width="15.625" style="23" customWidth="1"/>
    <col min="3" max="3" width="11.625" style="23" customWidth="1"/>
    <col min="4" max="4" width="11.375" style="23" customWidth="1"/>
    <col min="5" max="5" width="12.625" style="23" customWidth="1"/>
    <col min="6" max="6" width="8" style="23"/>
    <col min="7" max="7" width="17.625" style="23" customWidth="1"/>
    <col min="8" max="8" width="12" style="23" customWidth="1"/>
    <col min="9" max="9" width="9.5" style="23" customWidth="1"/>
    <col min="10" max="16384" width="8" style="23"/>
  </cols>
  <sheetData>
    <row r="2" spans="1:12" ht="15.75" x14ac:dyDescent="0.25">
      <c r="B2" s="25" t="s">
        <v>29</v>
      </c>
      <c r="C2" s="26"/>
      <c r="D2" s="26"/>
      <c r="E2" s="26"/>
      <c r="F2" s="26"/>
      <c r="G2" s="26"/>
      <c r="H2" s="26"/>
      <c r="I2" s="26"/>
      <c r="J2" s="27"/>
    </row>
    <row r="3" spans="1:12" ht="15.75" x14ac:dyDescent="0.25">
      <c r="B3" s="28" t="s">
        <v>30</v>
      </c>
      <c r="C3" s="29"/>
      <c r="D3" s="29"/>
      <c r="E3" s="29"/>
      <c r="F3" s="29"/>
      <c r="G3" s="29"/>
      <c r="H3" s="29"/>
      <c r="I3" s="29"/>
      <c r="J3" s="30"/>
    </row>
    <row r="4" spans="1:12" ht="15.75" x14ac:dyDescent="0.25">
      <c r="B4" s="28" t="s">
        <v>31</v>
      </c>
      <c r="C4" s="29"/>
      <c r="D4" s="29"/>
      <c r="E4" s="29"/>
      <c r="F4" s="29"/>
      <c r="G4" s="29"/>
      <c r="H4" s="29"/>
      <c r="I4" s="29"/>
      <c r="J4" s="30"/>
    </row>
    <row r="5" spans="1:12" ht="15.75" x14ac:dyDescent="0.25">
      <c r="B5" s="28" t="s">
        <v>71</v>
      </c>
      <c r="C5" s="29"/>
      <c r="D5" s="29"/>
      <c r="E5" s="29"/>
      <c r="F5" s="29"/>
      <c r="G5" s="29"/>
      <c r="H5" s="29"/>
      <c r="I5" s="29"/>
      <c r="J5" s="30"/>
    </row>
    <row r="6" spans="1:12" ht="15.75" x14ac:dyDescent="0.25">
      <c r="B6" s="31" t="s">
        <v>32</v>
      </c>
      <c r="C6" s="32"/>
      <c r="D6" s="32"/>
      <c r="E6" s="32"/>
      <c r="F6" s="32"/>
      <c r="G6" s="32"/>
      <c r="H6" s="32"/>
      <c r="I6" s="32"/>
      <c r="J6" s="33"/>
    </row>
    <row r="8" spans="1:12" x14ac:dyDescent="0.2">
      <c r="B8" s="22"/>
      <c r="C8" s="22"/>
      <c r="D8" s="22"/>
      <c r="E8" s="22"/>
      <c r="F8" s="22"/>
      <c r="G8" s="22"/>
    </row>
    <row r="9" spans="1:12" x14ac:dyDescent="0.2">
      <c r="B9" s="105" t="s">
        <v>33</v>
      </c>
      <c r="C9" s="106"/>
      <c r="D9" s="106"/>
      <c r="E9" s="106"/>
      <c r="F9" s="106"/>
      <c r="G9" s="106"/>
      <c r="H9" s="106"/>
      <c r="L9" s="23" t="s">
        <v>1</v>
      </c>
    </row>
    <row r="10" spans="1:12" x14ac:dyDescent="0.2">
      <c r="B10" s="76"/>
      <c r="C10" s="77"/>
      <c r="D10" s="77"/>
      <c r="E10" s="77"/>
      <c r="F10" s="77"/>
      <c r="G10" s="77"/>
      <c r="H10" s="77"/>
    </row>
    <row r="11" spans="1:12" x14ac:dyDescent="0.2">
      <c r="B11" s="101" t="s">
        <v>102</v>
      </c>
      <c r="C11" s="102" t="s">
        <v>104</v>
      </c>
      <c r="D11" s="102" t="s">
        <v>103</v>
      </c>
    </row>
    <row r="12" spans="1:12" customFormat="1" ht="18" customHeight="1" x14ac:dyDescent="0.2">
      <c r="A12" s="23"/>
      <c r="B12" s="100" t="s">
        <v>90</v>
      </c>
      <c r="C12" s="23"/>
      <c r="D12" s="104">
        <v>7.4999999999999997E-2</v>
      </c>
      <c r="E12" s="23"/>
      <c r="F12" s="23"/>
      <c r="G12" s="23"/>
      <c r="H12" s="23"/>
      <c r="I12" s="23"/>
      <c r="J12" s="23"/>
      <c r="K12" s="23"/>
      <c r="L12" s="23"/>
    </row>
    <row r="13" spans="1:12" customFormat="1" ht="18" customHeight="1" x14ac:dyDescent="0.2">
      <c r="A13" s="23"/>
      <c r="B13" s="100" t="s">
        <v>91</v>
      </c>
      <c r="D13" s="104">
        <v>0.05</v>
      </c>
      <c r="E13" s="23"/>
    </row>
    <row r="14" spans="1:12" customFormat="1" ht="18" customHeight="1" x14ac:dyDescent="0.2">
      <c r="A14" s="23"/>
      <c r="B14" s="100" t="s">
        <v>92</v>
      </c>
      <c r="D14" s="104">
        <v>0.05</v>
      </c>
      <c r="E14" s="23"/>
    </row>
    <row r="15" spans="1:12" customFormat="1" ht="18" customHeight="1" x14ac:dyDescent="0.2">
      <c r="A15" s="23"/>
      <c r="B15" s="100" t="s">
        <v>93</v>
      </c>
      <c r="D15" s="104">
        <v>0.05</v>
      </c>
      <c r="E15" s="23"/>
    </row>
    <row r="16" spans="1:12" customFormat="1" ht="18" customHeight="1" x14ac:dyDescent="0.2">
      <c r="A16" s="23"/>
      <c r="B16" s="100" t="s">
        <v>94</v>
      </c>
      <c r="D16" s="104">
        <v>0.1</v>
      </c>
      <c r="E16" s="23"/>
    </row>
    <row r="17" spans="1:5" customFormat="1" ht="18" customHeight="1" x14ac:dyDescent="0.2">
      <c r="A17" s="23"/>
      <c r="B17" s="100" t="s">
        <v>95</v>
      </c>
      <c r="D17" s="104">
        <v>0.05</v>
      </c>
      <c r="E17" s="23"/>
    </row>
    <row r="18" spans="1:5" customFormat="1" ht="18" customHeight="1" x14ac:dyDescent="0.2">
      <c r="A18" s="23"/>
      <c r="B18" s="100" t="s">
        <v>96</v>
      </c>
      <c r="D18" s="104">
        <v>0.05</v>
      </c>
      <c r="E18" s="23"/>
    </row>
    <row r="19" spans="1:5" customFormat="1" ht="31.15" customHeight="1" x14ac:dyDescent="0.2">
      <c r="A19" s="23"/>
      <c r="B19" s="100" t="s">
        <v>97</v>
      </c>
      <c r="D19" s="104">
        <v>0.1</v>
      </c>
      <c r="E19" s="23"/>
    </row>
    <row r="20" spans="1:5" customFormat="1" ht="18" customHeight="1" x14ac:dyDescent="0.2">
      <c r="A20" s="23"/>
      <c r="B20" s="100" t="s">
        <v>98</v>
      </c>
      <c r="D20" s="104">
        <v>0.05</v>
      </c>
      <c r="E20" s="23"/>
    </row>
    <row r="21" spans="1:5" customFormat="1" ht="18" customHeight="1" x14ac:dyDescent="0.2">
      <c r="A21" s="23"/>
      <c r="B21" s="100" t="s">
        <v>99</v>
      </c>
      <c r="D21" s="104">
        <v>7.4999999999999997E-2</v>
      </c>
      <c r="E21" s="23"/>
    </row>
    <row r="22" spans="1:5" customFormat="1" ht="13.15" customHeight="1" x14ac:dyDescent="0.2">
      <c r="A22" s="23"/>
      <c r="B22" s="100" t="s">
        <v>100</v>
      </c>
      <c r="D22" s="104">
        <v>0.2</v>
      </c>
      <c r="E22" s="23"/>
    </row>
    <row r="23" spans="1:5" customFormat="1" ht="25.5" x14ac:dyDescent="0.2">
      <c r="A23" s="23"/>
      <c r="B23" s="100" t="s">
        <v>101</v>
      </c>
      <c r="D23" s="104">
        <v>0.15</v>
      </c>
      <c r="E23" s="23"/>
    </row>
    <row r="24" spans="1:5" customFormat="1" ht="43.15" customHeight="1" x14ac:dyDescent="0.2">
      <c r="C24" s="103" t="s">
        <v>105</v>
      </c>
      <c r="D24">
        <f>SUMPRODUCT(C12:C23,$D$12:$D$23)/SUM($D$12:$D$23)</f>
        <v>0</v>
      </c>
    </row>
    <row r="25" spans="1:5" customFormat="1" x14ac:dyDescent="0.2"/>
    <row r="26" spans="1:5" customFormat="1" x14ac:dyDescent="0.2"/>
    <row r="27" spans="1:5" customFormat="1" x14ac:dyDescent="0.2"/>
    <row r="28" spans="1:5" customFormat="1" x14ac:dyDescent="0.2"/>
    <row r="29" spans="1:5" customFormat="1" x14ac:dyDescent="0.2"/>
    <row r="30" spans="1:5" customFormat="1" x14ac:dyDescent="0.2"/>
    <row r="31" spans="1:5" customFormat="1" x14ac:dyDescent="0.2"/>
    <row r="32" spans="1:5" customFormat="1" x14ac:dyDescent="0.2"/>
    <row r="33" customFormat="1" x14ac:dyDescent="0.2"/>
    <row r="34" customFormat="1" x14ac:dyDescent="0.2"/>
    <row r="35" customFormat="1" x14ac:dyDescent="0.2"/>
    <row r="36" customFormat="1" x14ac:dyDescent="0.2"/>
    <row r="37" customFormat="1" x14ac:dyDescent="0.2"/>
    <row r="38" customFormat="1" x14ac:dyDescent="0.2"/>
    <row r="39" customFormat="1" x14ac:dyDescent="0.2"/>
    <row r="40" customFormat="1" x14ac:dyDescent="0.2"/>
    <row r="41" customFormat="1" x14ac:dyDescent="0.2"/>
    <row r="42" customFormat="1" x14ac:dyDescent="0.2"/>
    <row r="43" customFormat="1" x14ac:dyDescent="0.2"/>
    <row r="44" customFormat="1" x14ac:dyDescent="0.2"/>
  </sheetData>
  <sheetProtection selectLockedCells="1"/>
  <mergeCells count="1">
    <mergeCell ref="B9:H9"/>
  </mergeCells>
  <phoneticPr fontId="4" type="noConversion"/>
  <pageMargins left="0.75" right="0.75" top="1" bottom="1" header="0.5" footer="0.5"/>
  <pageSetup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2.75" x14ac:dyDescent="0.2"/>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O89"/>
  <sheetViews>
    <sheetView topLeftCell="A26" zoomScale="90" zoomScaleNormal="90" workbookViewId="0">
      <selection activeCell="D15" sqref="D15"/>
    </sheetView>
  </sheetViews>
  <sheetFormatPr defaultColWidth="11" defaultRowHeight="12.75" x14ac:dyDescent="0.2"/>
  <cols>
    <col min="2" max="2" width="11.375" customWidth="1"/>
    <col min="3" max="4" width="6.625" customWidth="1"/>
    <col min="5" max="5" width="6.375" customWidth="1"/>
    <col min="6" max="6" width="7" customWidth="1"/>
    <col min="7" max="7" width="7.375" customWidth="1"/>
    <col min="8" max="8" width="9.625" bestFit="1" customWidth="1"/>
    <col min="9" max="9" width="6.625" customWidth="1"/>
    <col min="10" max="10" width="7.125" customWidth="1"/>
    <col min="11" max="11" width="6.5" customWidth="1"/>
    <col min="12" max="12" width="17" customWidth="1"/>
    <col min="15" max="15" width="20.5" customWidth="1"/>
  </cols>
  <sheetData>
    <row r="1" spans="2:15" ht="172.9" customHeight="1" x14ac:dyDescent="0.2">
      <c r="B1" s="107" t="s">
        <v>34</v>
      </c>
      <c r="C1" s="107"/>
      <c r="D1" s="107"/>
      <c r="E1" s="107"/>
      <c r="F1" s="107"/>
      <c r="G1" s="107"/>
      <c r="H1" s="107"/>
      <c r="I1" s="107"/>
      <c r="J1" s="107"/>
      <c r="K1" s="107"/>
      <c r="L1" s="107"/>
      <c r="M1" s="3"/>
      <c r="N1" s="3"/>
      <c r="O1" s="3"/>
    </row>
    <row r="2" spans="2:15" x14ac:dyDescent="0.2">
      <c r="L2" s="4"/>
    </row>
    <row r="3" spans="2:15" s="5" customFormat="1" ht="15" x14ac:dyDescent="0.2">
      <c r="B3" s="21">
        <v>15.1</v>
      </c>
      <c r="C3" s="21">
        <v>15.3</v>
      </c>
      <c r="D3" s="21">
        <v>15.2</v>
      </c>
      <c r="E3" s="21">
        <v>14.6</v>
      </c>
      <c r="F3" s="21">
        <v>14.8</v>
      </c>
      <c r="G3" s="21">
        <v>15.2</v>
      </c>
      <c r="H3" s="21">
        <v>15</v>
      </c>
      <c r="I3" s="21">
        <v>15.2</v>
      </c>
      <c r="J3" s="21">
        <v>15</v>
      </c>
      <c r="K3" s="21">
        <v>15.4</v>
      </c>
      <c r="L3"/>
    </row>
    <row r="4" spans="2:15" s="5" customFormat="1" ht="15" x14ac:dyDescent="0.2">
      <c r="B4" s="21">
        <v>15.7</v>
      </c>
      <c r="C4" s="21">
        <v>14.8</v>
      </c>
      <c r="D4" s="21">
        <v>15.4</v>
      </c>
      <c r="E4" s="21">
        <v>15.5</v>
      </c>
      <c r="F4" s="21">
        <v>14.9</v>
      </c>
      <c r="G4" s="21">
        <v>14.9</v>
      </c>
      <c r="H4" s="21">
        <v>14.9</v>
      </c>
      <c r="I4" s="21">
        <v>15.3</v>
      </c>
      <c r="J4" s="21">
        <v>15.5</v>
      </c>
      <c r="K4" s="21">
        <v>15.4</v>
      </c>
      <c r="L4"/>
    </row>
    <row r="5" spans="2:15" s="5" customFormat="1" ht="15" x14ac:dyDescent="0.2">
      <c r="B5" s="21">
        <v>15.1</v>
      </c>
      <c r="C5" s="21">
        <v>14.7</v>
      </c>
      <c r="D5" s="21">
        <v>15.1</v>
      </c>
      <c r="E5" s="21">
        <v>14.6</v>
      </c>
      <c r="F5" s="21">
        <v>14.7</v>
      </c>
      <c r="G5" s="21">
        <v>15.2</v>
      </c>
      <c r="H5" s="21">
        <v>15.4</v>
      </c>
      <c r="I5" s="21">
        <v>15.4</v>
      </c>
      <c r="J5" s="21">
        <v>14.5</v>
      </c>
      <c r="K5" s="21">
        <v>15.5</v>
      </c>
      <c r="L5"/>
    </row>
    <row r="6" spans="2:15" s="5" customFormat="1" ht="15" x14ac:dyDescent="0.2">
      <c r="B6" s="21">
        <v>15.1</v>
      </c>
      <c r="C6" s="21">
        <v>14.8</v>
      </c>
      <c r="D6" s="21">
        <v>14.9</v>
      </c>
      <c r="E6" s="21">
        <v>14.6</v>
      </c>
      <c r="F6" s="21">
        <v>14.6</v>
      </c>
      <c r="G6" s="21">
        <v>15.4</v>
      </c>
      <c r="H6" s="21">
        <v>15</v>
      </c>
      <c r="I6" s="21">
        <v>15.3</v>
      </c>
      <c r="J6" s="21">
        <v>15.5</v>
      </c>
      <c r="K6" s="21">
        <v>14.9</v>
      </c>
      <c r="L6"/>
    </row>
    <row r="7" spans="2:15" s="5" customFormat="1" ht="15" x14ac:dyDescent="0.2">
      <c r="B7" s="21">
        <v>15.2</v>
      </c>
      <c r="C7" s="21">
        <v>15.2</v>
      </c>
      <c r="D7" s="21">
        <v>15</v>
      </c>
      <c r="E7" s="21">
        <v>15.1</v>
      </c>
      <c r="F7" s="21">
        <v>14.7</v>
      </c>
      <c r="G7" s="21">
        <v>14.7</v>
      </c>
      <c r="H7" s="21">
        <v>15.1</v>
      </c>
      <c r="I7" s="21">
        <v>15</v>
      </c>
      <c r="J7" s="21">
        <v>14.8</v>
      </c>
      <c r="K7" s="21">
        <v>14.8</v>
      </c>
      <c r="L7"/>
    </row>
    <row r="8" spans="2:15" ht="15" x14ac:dyDescent="0.2">
      <c r="B8" s="21">
        <v>15.15</v>
      </c>
      <c r="C8" s="21">
        <v>15.16</v>
      </c>
      <c r="D8" s="21">
        <v>15</v>
      </c>
      <c r="E8" s="21">
        <v>15.2</v>
      </c>
      <c r="F8" s="21">
        <v>15.14</v>
      </c>
      <c r="G8" s="21">
        <v>15.01</v>
      </c>
      <c r="H8" s="21">
        <v>15.07</v>
      </c>
      <c r="I8" s="21">
        <v>15</v>
      </c>
      <c r="J8" s="21">
        <v>15.12</v>
      </c>
      <c r="K8" s="21">
        <v>15.13</v>
      </c>
    </row>
    <row r="11" spans="2:15" s="5" customFormat="1" ht="15" x14ac:dyDescent="0.2">
      <c r="B11" s="15" t="s">
        <v>35</v>
      </c>
      <c r="C11" s="14"/>
      <c r="D11" s="14"/>
      <c r="E11" s="14"/>
      <c r="F11" s="14"/>
      <c r="G11" s="14"/>
      <c r="H11" s="14"/>
      <c r="I11" s="14"/>
      <c r="J11" s="14"/>
      <c r="K11" s="14"/>
    </row>
    <row r="12" spans="2:15" s="5" customFormat="1" ht="15" x14ac:dyDescent="0.2">
      <c r="B12" s="15"/>
      <c r="C12" s="24"/>
      <c r="D12" s="24"/>
      <c r="E12" s="24"/>
      <c r="F12" s="24"/>
      <c r="G12" s="24"/>
      <c r="H12" s="24"/>
      <c r="I12" s="24"/>
      <c r="J12" s="24"/>
      <c r="K12" s="24"/>
    </row>
    <row r="13" spans="2:15" s="5" customFormat="1" ht="15" x14ac:dyDescent="0.2">
      <c r="B13" s="5" t="s">
        <v>36</v>
      </c>
    </row>
    <row r="14" spans="2:15" s="5" customFormat="1" ht="15" x14ac:dyDescent="0.2">
      <c r="B14" s="78">
        <f>MEDIAN(B3:K8)</f>
        <v>15.1</v>
      </c>
      <c r="C14"/>
    </row>
    <row r="15" spans="2:15" s="5" customFormat="1" ht="15" x14ac:dyDescent="0.2">
      <c r="B15" s="79" t="s">
        <v>37</v>
      </c>
    </row>
    <row r="16" spans="2:15" s="5" customFormat="1" ht="15" x14ac:dyDescent="0.2">
      <c r="B16" s="78">
        <f>AVERAGE(B3:K8)</f>
        <v>15.066333333333336</v>
      </c>
    </row>
    <row r="17" spans="2:14" s="5" customFormat="1" ht="15" x14ac:dyDescent="0.2">
      <c r="B17" s="80" t="s">
        <v>72</v>
      </c>
    </row>
    <row r="18" spans="2:14" s="5" customFormat="1" ht="16.149999999999999" customHeight="1" x14ac:dyDescent="0.2">
      <c r="B18" s="78">
        <f>_xlfn.QUARTILE.EXC(B3:K8,1)</f>
        <v>14.9</v>
      </c>
      <c r="C18"/>
      <c r="D18" s="13"/>
      <c r="E18" s="13"/>
      <c r="F18" s="13"/>
      <c r="G18" s="13"/>
      <c r="H18" s="13"/>
      <c r="I18" s="13"/>
      <c r="J18" s="13"/>
      <c r="K18" s="13"/>
    </row>
    <row r="19" spans="2:14" s="5" customFormat="1" ht="15" x14ac:dyDescent="0.2">
      <c r="B19" s="79" t="s">
        <v>73</v>
      </c>
      <c r="K19" s="6"/>
    </row>
    <row r="20" spans="2:14" s="5" customFormat="1" ht="15" x14ac:dyDescent="0.2">
      <c r="B20" s="78">
        <f>_xlfn.QUARTILE.EXC(B5:K10,3)</f>
        <v>15.19</v>
      </c>
      <c r="C20" s="6"/>
      <c r="L20" s="11"/>
    </row>
    <row r="21" spans="2:14" s="5" customFormat="1" ht="15" x14ac:dyDescent="0.2">
      <c r="B21" s="81"/>
      <c r="C21" s="6"/>
      <c r="L21" s="11"/>
    </row>
    <row r="22" spans="2:14" s="5" customFormat="1" ht="15" x14ac:dyDescent="0.2">
      <c r="B22" s="82" t="s">
        <v>40</v>
      </c>
      <c r="C22" s="12"/>
      <c r="L22" s="12"/>
    </row>
    <row r="23" spans="2:14" s="5" customFormat="1" ht="19.899999999999999" customHeight="1" x14ac:dyDescent="0.2">
      <c r="B23" s="83">
        <f>MAX(B3:K8)-MIN(B3:K8)</f>
        <v>1.1999999999999993</v>
      </c>
      <c r="C23" s="12"/>
      <c r="D23" s="12"/>
      <c r="E23" s="12"/>
      <c r="F23" s="12"/>
      <c r="G23" s="12"/>
      <c r="H23" s="12"/>
      <c r="I23" s="12"/>
      <c r="J23" s="12"/>
      <c r="K23" s="12"/>
      <c r="M23" s="12"/>
      <c r="N23" s="12"/>
    </row>
    <row r="24" spans="2:14" s="5" customFormat="1" ht="15" x14ac:dyDescent="0.2">
      <c r="B24" s="79" t="s">
        <v>39</v>
      </c>
      <c r="D24" s="12"/>
      <c r="E24" s="12"/>
      <c r="F24" s="12"/>
      <c r="G24" s="12"/>
      <c r="H24" s="12"/>
      <c r="I24" s="12"/>
      <c r="J24" s="12"/>
      <c r="K24" s="12"/>
    </row>
    <row r="25" spans="2:14" s="5" customFormat="1" ht="15" x14ac:dyDescent="0.2">
      <c r="B25" s="78">
        <f>B20-B18</f>
        <v>0.28999999999999915</v>
      </c>
    </row>
    <row r="26" spans="2:14" s="5" customFormat="1" ht="15" x14ac:dyDescent="0.2">
      <c r="B26" s="79" t="s">
        <v>0</v>
      </c>
    </row>
    <row r="27" spans="2:14" s="5" customFormat="1" ht="15" x14ac:dyDescent="0.2">
      <c r="B27" s="78">
        <f>_xlfn.VAR.S(B3:K8)</f>
        <v>7.4576158192090458E-2</v>
      </c>
    </row>
    <row r="28" spans="2:14" s="5" customFormat="1" ht="15" x14ac:dyDescent="0.2">
      <c r="B28" s="79" t="s">
        <v>2</v>
      </c>
    </row>
    <row r="29" spans="2:14" s="5" customFormat="1" ht="15" x14ac:dyDescent="0.2">
      <c r="B29" s="84">
        <f>_xlfn.STDEV.S(B3:K8)</f>
        <v>0.27308635665681003</v>
      </c>
    </row>
    <row r="30" spans="2:14" s="5" customFormat="1" ht="15" x14ac:dyDescent="0.2">
      <c r="B30" s="82" t="s">
        <v>38</v>
      </c>
      <c r="K30" s="16"/>
    </row>
    <row r="31" spans="2:14" s="5" customFormat="1" ht="13.15" customHeight="1" x14ac:dyDescent="0.2">
      <c r="B31" s="85">
        <f>B29/B16</f>
        <v>1.8125601671949158E-2</v>
      </c>
      <c r="C31" s="12"/>
      <c r="D31" s="12"/>
      <c r="E31" s="12"/>
      <c r="F31" s="12"/>
      <c r="G31" s="12"/>
      <c r="H31" s="12"/>
      <c r="I31" s="12"/>
      <c r="J31" s="12"/>
      <c r="K31" s="12"/>
    </row>
    <row r="32" spans="2:14" s="5" customFormat="1" ht="15" x14ac:dyDescent="0.2">
      <c r="D32" s="12"/>
      <c r="E32" s="12"/>
      <c r="F32" s="12"/>
      <c r="G32" s="12"/>
      <c r="H32" s="12"/>
      <c r="I32" s="12"/>
      <c r="J32" s="12"/>
      <c r="K32" s="12"/>
      <c r="M32" s="16"/>
      <c r="N32" s="16"/>
    </row>
    <row r="33" s="5" customFormat="1" ht="15" x14ac:dyDescent="0.2"/>
    <row r="34" s="5" customFormat="1" ht="15" x14ac:dyDescent="0.2"/>
    <row r="35" s="5" customFormat="1" ht="15" x14ac:dyDescent="0.2"/>
    <row r="36" s="5" customFormat="1" ht="15" x14ac:dyDescent="0.2"/>
    <row r="37" s="5" customFormat="1" ht="15" x14ac:dyDescent="0.2"/>
    <row r="38" s="5" customFormat="1" ht="15" x14ac:dyDescent="0.2"/>
    <row r="39" s="5" customFormat="1" ht="15" x14ac:dyDescent="0.2"/>
    <row r="40" s="5" customFormat="1" ht="15" x14ac:dyDescent="0.2"/>
    <row r="41" s="5" customFormat="1" ht="15" x14ac:dyDescent="0.2"/>
    <row r="42" s="5" customFormat="1" ht="15" x14ac:dyDescent="0.2"/>
    <row r="43" s="5" customFormat="1" ht="15" x14ac:dyDescent="0.2"/>
    <row r="44" s="5" customFormat="1" ht="15" x14ac:dyDescent="0.2"/>
    <row r="45" s="5" customFormat="1" ht="15" x14ac:dyDescent="0.2"/>
    <row r="46" s="5" customFormat="1" ht="15" x14ac:dyDescent="0.2"/>
    <row r="47" s="5" customFormat="1" ht="15" x14ac:dyDescent="0.2"/>
    <row r="48" s="5" customFormat="1" ht="15" x14ac:dyDescent="0.2"/>
    <row r="49" s="5" customFormat="1" ht="15" x14ac:dyDescent="0.2"/>
    <row r="50" s="5" customFormat="1" ht="15" x14ac:dyDescent="0.2"/>
    <row r="51" s="5" customFormat="1" ht="15" x14ac:dyDescent="0.2"/>
    <row r="52" s="5" customFormat="1" ht="15" x14ac:dyDescent="0.2"/>
    <row r="53" s="5" customFormat="1" ht="15" x14ac:dyDescent="0.2"/>
    <row r="54" s="5" customFormat="1" ht="15" x14ac:dyDescent="0.2"/>
    <row r="55" s="5" customFormat="1" ht="15" x14ac:dyDescent="0.2"/>
    <row r="56" s="5" customFormat="1" ht="15" x14ac:dyDescent="0.2"/>
    <row r="57" s="5" customFormat="1" ht="15" x14ac:dyDescent="0.2"/>
    <row r="58" s="5" customFormat="1" ht="15" x14ac:dyDescent="0.2"/>
    <row r="59" s="5" customFormat="1" ht="15" x14ac:dyDescent="0.2"/>
    <row r="60" s="5" customFormat="1" ht="15" x14ac:dyDescent="0.2"/>
    <row r="61" s="5" customFormat="1" ht="15" x14ac:dyDescent="0.2"/>
    <row r="62" s="5" customFormat="1" ht="15" x14ac:dyDescent="0.2"/>
    <row r="63" s="5" customFormat="1" ht="15" x14ac:dyDescent="0.2"/>
    <row r="64" s="5" customFormat="1" ht="15" x14ac:dyDescent="0.2"/>
    <row r="65" s="5" customFormat="1" ht="15" x14ac:dyDescent="0.2"/>
    <row r="66" s="5" customFormat="1" ht="15" x14ac:dyDescent="0.2"/>
    <row r="67" s="5" customFormat="1" ht="15" x14ac:dyDescent="0.2"/>
    <row r="68" s="5" customFormat="1" ht="15" x14ac:dyDescent="0.2"/>
    <row r="69" s="5" customFormat="1" ht="15" x14ac:dyDescent="0.2"/>
    <row r="70" s="5" customFormat="1" ht="15" x14ac:dyDescent="0.2"/>
    <row r="71" s="5" customFormat="1" ht="15" x14ac:dyDescent="0.2"/>
    <row r="72" s="5" customFormat="1" ht="15" x14ac:dyDescent="0.2"/>
    <row r="73" s="5" customFormat="1" ht="15" x14ac:dyDescent="0.2"/>
    <row r="74" s="5" customFormat="1" ht="15" x14ac:dyDescent="0.2"/>
    <row r="75" s="5" customFormat="1" ht="15" x14ac:dyDescent="0.2"/>
    <row r="76" s="5" customFormat="1" ht="15" x14ac:dyDescent="0.2"/>
    <row r="77" s="5" customFormat="1" ht="15" x14ac:dyDescent="0.2"/>
    <row r="78" s="5" customFormat="1" ht="15" x14ac:dyDescent="0.2"/>
    <row r="79" s="5" customFormat="1" ht="15" x14ac:dyDescent="0.2"/>
    <row r="80" s="5" customFormat="1" ht="15" x14ac:dyDescent="0.2"/>
    <row r="81" s="5" customFormat="1" ht="15" x14ac:dyDescent="0.2"/>
    <row r="82" s="5" customFormat="1" ht="15" x14ac:dyDescent="0.2"/>
    <row r="83" s="5" customFormat="1" ht="15" x14ac:dyDescent="0.2"/>
    <row r="84" s="5" customFormat="1" ht="15" x14ac:dyDescent="0.2"/>
    <row r="85" s="5" customFormat="1" ht="15" x14ac:dyDescent="0.2"/>
    <row r="86" s="5" customFormat="1" ht="15" x14ac:dyDescent="0.2"/>
    <row r="87" s="5" customFormat="1" ht="15" x14ac:dyDescent="0.2"/>
    <row r="88" s="5" customFormat="1" ht="15" x14ac:dyDescent="0.2"/>
    <row r="89" s="5" customFormat="1" ht="15" x14ac:dyDescent="0.2"/>
  </sheetData>
  <sheetProtection selectLockedCells="1" selectUnlockedCells="1"/>
  <mergeCells count="1">
    <mergeCell ref="B1:L1"/>
  </mergeCells>
  <phoneticPr fontId="0" type="noConversion"/>
  <pageMargins left="0.75" right="0.75" top="1" bottom="1" header="0.5" footer="0.5"/>
  <pageSetup scale="90" orientation="portrait" horizontalDpi="4294967295"/>
  <headerFooter alignWithMargins="0">
    <oddHeader>&amp;L&amp;D</oddHead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L36"/>
  <sheetViews>
    <sheetView zoomScale="80" zoomScaleNormal="80" workbookViewId="0">
      <selection activeCell="D23" sqref="D23"/>
    </sheetView>
  </sheetViews>
  <sheetFormatPr defaultColWidth="8.625" defaultRowHeight="12.75" x14ac:dyDescent="0.2"/>
  <cols>
    <col min="1" max="1" width="5.375" customWidth="1"/>
    <col min="2" max="2" width="12.375" customWidth="1"/>
    <col min="3" max="3" width="11.125" customWidth="1"/>
    <col min="8" max="8" width="18.375" customWidth="1"/>
    <col min="9" max="9" width="41.625" customWidth="1"/>
    <col min="10" max="10" width="9.625" bestFit="1" customWidth="1"/>
  </cols>
  <sheetData>
    <row r="2" spans="1:11" ht="18" x14ac:dyDescent="0.2">
      <c r="B2" s="35" t="s">
        <v>43</v>
      </c>
      <c r="C2" s="36"/>
      <c r="D2" s="36"/>
      <c r="E2" s="36"/>
      <c r="F2" s="36"/>
      <c r="G2" s="36"/>
      <c r="H2" s="36"/>
      <c r="I2" s="37"/>
    </row>
    <row r="3" spans="1:11" ht="18" x14ac:dyDescent="0.25">
      <c r="B3" s="38" t="s">
        <v>41</v>
      </c>
      <c r="C3" s="39"/>
      <c r="D3" s="39"/>
      <c r="E3" s="39"/>
      <c r="F3" s="39"/>
      <c r="G3" s="39"/>
      <c r="H3" s="39"/>
      <c r="I3" s="40"/>
    </row>
    <row r="4" spans="1:11" ht="18" x14ac:dyDescent="0.2">
      <c r="B4" s="41" t="s">
        <v>42</v>
      </c>
      <c r="C4" s="42"/>
      <c r="D4" s="42"/>
      <c r="E4" s="42"/>
      <c r="F4" s="42"/>
      <c r="G4" s="42"/>
      <c r="H4" s="42"/>
      <c r="I4" s="43"/>
    </row>
    <row r="5" spans="1:11" x14ac:dyDescent="0.2">
      <c r="B5" s="34"/>
      <c r="C5" s="34"/>
      <c r="D5" s="34"/>
      <c r="E5" s="34"/>
      <c r="F5" s="34"/>
      <c r="G5" s="34"/>
      <c r="H5" s="34"/>
    </row>
    <row r="6" spans="1:11" x14ac:dyDescent="0.2">
      <c r="B6" s="34"/>
      <c r="C6" s="34"/>
      <c r="D6" s="34"/>
      <c r="E6" s="34"/>
      <c r="F6" s="34"/>
      <c r="G6" s="34"/>
      <c r="H6" s="34"/>
    </row>
    <row r="7" spans="1:11" ht="18" x14ac:dyDescent="0.25">
      <c r="B7" s="48" t="s">
        <v>44</v>
      </c>
    </row>
    <row r="8" spans="1:11" ht="15" x14ac:dyDescent="0.2">
      <c r="B8" s="86" t="s">
        <v>76</v>
      </c>
      <c r="C8" s="88">
        <f>AVERAGE('Q2 - a-c'!B3:K8)</f>
        <v>15.066333333333336</v>
      </c>
      <c r="D8" s="89"/>
      <c r="E8" s="49"/>
      <c r="F8" s="49"/>
      <c r="G8" s="49"/>
      <c r="H8" s="50"/>
    </row>
    <row r="9" spans="1:11" ht="15" x14ac:dyDescent="0.2">
      <c r="B9" s="96" t="s">
        <v>77</v>
      </c>
      <c r="C9" s="98">
        <f>MEDIAN('Q2 - a-c'!B3:K8)</f>
        <v>15.1</v>
      </c>
      <c r="D9" s="52"/>
      <c r="E9" s="52"/>
      <c r="F9" s="52"/>
      <c r="G9" s="52"/>
      <c r="H9" s="53"/>
    </row>
    <row r="10" spans="1:11" ht="15" x14ac:dyDescent="0.2">
      <c r="B10" s="97" t="s">
        <v>78</v>
      </c>
      <c r="C10" s="99">
        <f>MODE('Q2 - a-c'!B3:K8)</f>
        <v>15.2</v>
      </c>
      <c r="D10" s="55"/>
      <c r="E10" s="55"/>
      <c r="F10" s="55"/>
      <c r="G10" s="55"/>
      <c r="H10" s="56"/>
    </row>
    <row r="12" spans="1:11" x14ac:dyDescent="0.2">
      <c r="A12" s="108" t="s">
        <v>45</v>
      </c>
      <c r="B12" s="108"/>
      <c r="C12" s="108"/>
      <c r="D12" s="108"/>
      <c r="E12" s="108"/>
      <c r="F12" s="108"/>
      <c r="G12" s="108"/>
      <c r="H12" s="108"/>
      <c r="I12" s="108"/>
    </row>
    <row r="13" spans="1:11" x14ac:dyDescent="0.2">
      <c r="A13" s="108"/>
      <c r="B13" s="108"/>
      <c r="C13" s="108"/>
      <c r="D13" s="108"/>
      <c r="E13" s="108"/>
      <c r="F13" s="108"/>
      <c r="G13" s="108"/>
      <c r="H13" s="108"/>
      <c r="I13" s="108"/>
    </row>
    <row r="14" spans="1:11" x14ac:dyDescent="0.2">
      <c r="A14" s="108"/>
      <c r="B14" s="108"/>
      <c r="C14" s="108"/>
      <c r="D14" s="108"/>
      <c r="E14" s="108"/>
      <c r="F14" s="108"/>
      <c r="G14" s="108"/>
      <c r="H14" s="108"/>
      <c r="I14" s="108"/>
    </row>
    <row r="15" spans="1:11" ht="16.149999999999999" customHeight="1" x14ac:dyDescent="0.2">
      <c r="A15" s="109" t="s">
        <v>80</v>
      </c>
      <c r="B15" s="110"/>
      <c r="C15" s="110"/>
      <c r="D15" s="110"/>
      <c r="E15" s="110"/>
      <c r="F15" s="110"/>
      <c r="G15" s="110"/>
      <c r="H15" s="110"/>
      <c r="I15" s="111"/>
      <c r="J15" s="2"/>
      <c r="K15" s="2"/>
    </row>
    <row r="16" spans="1:11" x14ac:dyDescent="0.2">
      <c r="A16" s="112"/>
      <c r="B16" s="113"/>
      <c r="C16" s="113"/>
      <c r="D16" s="113"/>
      <c r="E16" s="113"/>
      <c r="F16" s="113"/>
      <c r="G16" s="113"/>
      <c r="H16" s="113"/>
      <c r="I16" s="114"/>
    </row>
    <row r="17" spans="1:12" x14ac:dyDescent="0.2">
      <c r="A17" s="112"/>
      <c r="B17" s="113"/>
      <c r="C17" s="113"/>
      <c r="D17" s="113"/>
      <c r="E17" s="113"/>
      <c r="F17" s="113"/>
      <c r="G17" s="113"/>
      <c r="H17" s="113"/>
      <c r="I17" s="114"/>
    </row>
    <row r="18" spans="1:12" x14ac:dyDescent="0.2">
      <c r="A18" s="112"/>
      <c r="B18" s="113"/>
      <c r="C18" s="113"/>
      <c r="D18" s="113"/>
      <c r="E18" s="113"/>
      <c r="F18" s="113"/>
      <c r="G18" s="113"/>
      <c r="H18" s="113"/>
      <c r="I18" s="114"/>
    </row>
    <row r="19" spans="1:12" ht="15" x14ac:dyDescent="0.2">
      <c r="A19" s="112"/>
      <c r="B19" s="113"/>
      <c r="C19" s="113"/>
      <c r="D19" s="113"/>
      <c r="E19" s="113"/>
      <c r="F19" s="113"/>
      <c r="G19" s="113"/>
      <c r="H19" s="113"/>
      <c r="I19" s="114"/>
      <c r="J19" s="10"/>
      <c r="K19" s="2"/>
      <c r="L19" s="2"/>
    </row>
    <row r="20" spans="1:12" x14ac:dyDescent="0.2">
      <c r="A20" s="115"/>
      <c r="B20" s="116"/>
      <c r="C20" s="116"/>
      <c r="D20" s="116"/>
      <c r="E20" s="116"/>
      <c r="F20" s="116"/>
      <c r="G20" s="116"/>
      <c r="H20" s="116"/>
      <c r="I20" s="117"/>
    </row>
    <row r="21" spans="1:12" ht="15" x14ac:dyDescent="0.2">
      <c r="A21" s="5"/>
      <c r="B21" s="8"/>
      <c r="C21" s="9"/>
      <c r="D21" s="9"/>
      <c r="E21" s="9"/>
      <c r="F21" s="9"/>
      <c r="G21" s="9"/>
      <c r="H21" s="9"/>
      <c r="I21" s="9"/>
      <c r="J21" s="1"/>
      <c r="K21" s="1"/>
      <c r="L21" s="1"/>
    </row>
    <row r="22" spans="1:12" s="19" customFormat="1" ht="15" x14ac:dyDescent="0.2">
      <c r="B22" s="17" t="s">
        <v>74</v>
      </c>
      <c r="C22" s="18"/>
      <c r="D22" s="18"/>
      <c r="E22" s="18"/>
      <c r="F22" s="18"/>
      <c r="G22" s="18"/>
      <c r="H22" s="18"/>
      <c r="I22" s="18"/>
      <c r="J22" s="18"/>
    </row>
    <row r="23" spans="1:12" s="19" customFormat="1" ht="15" x14ac:dyDescent="0.2">
      <c r="B23" s="87" t="s">
        <v>79</v>
      </c>
      <c r="C23" s="88">
        <v>1.8100000000000002E-2</v>
      </c>
      <c r="D23" s="89">
        <v>1.8100000000000002E-2</v>
      </c>
      <c r="E23" s="49"/>
      <c r="F23" s="49"/>
      <c r="G23" s="49"/>
      <c r="H23" s="50"/>
      <c r="I23" s="18"/>
      <c r="J23" s="18"/>
    </row>
    <row r="24" spans="1:12" s="19" customFormat="1" ht="15" x14ac:dyDescent="0.2">
      <c r="B24" s="51"/>
      <c r="C24" s="52"/>
      <c r="D24" s="52"/>
      <c r="E24" s="52"/>
      <c r="F24" s="52"/>
      <c r="G24" s="52"/>
      <c r="H24" s="53"/>
      <c r="I24" s="18"/>
      <c r="J24" s="18"/>
    </row>
    <row r="25" spans="1:12" s="19" customFormat="1" ht="15" x14ac:dyDescent="0.2">
      <c r="B25" s="54"/>
      <c r="C25" s="55"/>
      <c r="D25" s="55"/>
      <c r="E25" s="55"/>
      <c r="F25" s="55"/>
      <c r="G25" s="55"/>
      <c r="H25" s="56"/>
      <c r="I25" s="18"/>
      <c r="J25" s="18"/>
    </row>
    <row r="26" spans="1:12" s="19" customFormat="1" ht="15" x14ac:dyDescent="0.2">
      <c r="B26" s="17"/>
      <c r="C26" s="18"/>
      <c r="D26" s="18"/>
      <c r="E26" s="18"/>
      <c r="F26" s="18"/>
      <c r="G26" s="18"/>
      <c r="H26" s="18"/>
      <c r="I26" s="18"/>
      <c r="J26" s="18"/>
    </row>
    <row r="27" spans="1:12" s="19" customFormat="1" ht="15" x14ac:dyDescent="0.2">
      <c r="B27" s="17" t="s">
        <v>75</v>
      </c>
      <c r="C27" s="18"/>
      <c r="D27" s="18"/>
      <c r="E27" s="18"/>
      <c r="F27" s="18"/>
      <c r="G27" s="18"/>
      <c r="H27" s="18"/>
      <c r="I27" s="18"/>
      <c r="J27" s="18"/>
    </row>
    <row r="28" spans="1:12" s="19" customFormat="1" ht="15" x14ac:dyDescent="0.2">
      <c r="A28" s="17"/>
      <c r="B28" s="20" t="s">
        <v>28</v>
      </c>
      <c r="C28" s="18"/>
      <c r="D28" s="18"/>
      <c r="E28" s="18"/>
      <c r="F28" s="18"/>
      <c r="G28" s="18"/>
      <c r="H28" s="18"/>
      <c r="I28" s="18"/>
    </row>
    <row r="29" spans="1:12" s="5" customFormat="1" ht="15" x14ac:dyDescent="0.2">
      <c r="A29" s="118" t="s">
        <v>81</v>
      </c>
      <c r="B29" s="119"/>
      <c r="C29" s="119"/>
      <c r="D29" s="119"/>
      <c r="E29" s="119"/>
      <c r="F29" s="119"/>
      <c r="G29" s="119"/>
      <c r="H29" s="119"/>
      <c r="I29" s="120"/>
    </row>
    <row r="30" spans="1:12" x14ac:dyDescent="0.2">
      <c r="A30" s="121"/>
      <c r="B30" s="122"/>
      <c r="C30" s="122"/>
      <c r="D30" s="122"/>
      <c r="E30" s="122"/>
      <c r="F30" s="122"/>
      <c r="G30" s="122"/>
      <c r="H30" s="122"/>
      <c r="I30" s="123"/>
    </row>
    <row r="31" spans="1:12" x14ac:dyDescent="0.2">
      <c r="A31" s="121"/>
      <c r="B31" s="122"/>
      <c r="C31" s="122"/>
      <c r="D31" s="122"/>
      <c r="E31" s="122"/>
      <c r="F31" s="122"/>
      <c r="G31" s="122"/>
      <c r="H31" s="122"/>
      <c r="I31" s="123"/>
    </row>
    <row r="32" spans="1:12" x14ac:dyDescent="0.2">
      <c r="A32" s="121"/>
      <c r="B32" s="122"/>
      <c r="C32" s="122"/>
      <c r="D32" s="122"/>
      <c r="E32" s="122"/>
      <c r="F32" s="122"/>
      <c r="G32" s="122"/>
      <c r="H32" s="122"/>
      <c r="I32" s="123"/>
    </row>
    <row r="33" spans="1:9" x14ac:dyDescent="0.2">
      <c r="A33" s="121"/>
      <c r="B33" s="122"/>
      <c r="C33" s="122"/>
      <c r="D33" s="122"/>
      <c r="E33" s="122"/>
      <c r="F33" s="122"/>
      <c r="G33" s="122"/>
      <c r="H33" s="122"/>
      <c r="I33" s="123"/>
    </row>
    <row r="34" spans="1:9" x14ac:dyDescent="0.2">
      <c r="A34" s="121"/>
      <c r="B34" s="122"/>
      <c r="C34" s="122"/>
      <c r="D34" s="122"/>
      <c r="E34" s="122"/>
      <c r="F34" s="122"/>
      <c r="G34" s="122"/>
      <c r="H34" s="122"/>
      <c r="I34" s="123"/>
    </row>
    <row r="35" spans="1:9" x14ac:dyDescent="0.2">
      <c r="A35" s="124"/>
      <c r="B35" s="125"/>
      <c r="C35" s="125"/>
      <c r="D35" s="125"/>
      <c r="E35" s="125"/>
      <c r="F35" s="125"/>
      <c r="G35" s="125"/>
      <c r="H35" s="125"/>
      <c r="I35" s="126"/>
    </row>
    <row r="36" spans="1:9" s="5" customFormat="1" ht="15" x14ac:dyDescent="0.2">
      <c r="A36" s="7"/>
      <c r="B36" s="7"/>
      <c r="C36" s="7"/>
      <c r="D36" s="7"/>
    </row>
  </sheetData>
  <mergeCells count="3">
    <mergeCell ref="A12:I14"/>
    <mergeCell ref="A15:I20"/>
    <mergeCell ref="A29:I35"/>
  </mergeCells>
  <phoneticPr fontId="0" type="noConversion"/>
  <pageMargins left="0.75" right="0.75" top="1" bottom="1" header="0.5" footer="0.5"/>
  <pageSetup orientation="portrait" horizontalDpi="300" verticalDpi="300"/>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110"/>
  <sheetViews>
    <sheetView zoomScale="80" zoomScaleNormal="80" workbookViewId="0">
      <selection activeCell="B46" sqref="B46:K51"/>
    </sheetView>
  </sheetViews>
  <sheetFormatPr defaultColWidth="11" defaultRowHeight="12.75" x14ac:dyDescent="0.2"/>
  <sheetData>
    <row r="1" spans="1:14" ht="18" x14ac:dyDescent="0.25">
      <c r="A1" s="44"/>
      <c r="B1" s="44"/>
      <c r="C1" s="44"/>
      <c r="D1" s="44"/>
      <c r="E1" s="44"/>
      <c r="F1" s="44"/>
      <c r="G1" s="44"/>
      <c r="H1" s="44"/>
      <c r="I1" s="44"/>
      <c r="J1" s="44"/>
      <c r="K1" s="44"/>
      <c r="L1" s="44"/>
      <c r="M1" s="44"/>
      <c r="N1" s="44"/>
    </row>
    <row r="2" spans="1:14" ht="18" x14ac:dyDescent="0.25">
      <c r="A2" s="44"/>
      <c r="B2" s="57" t="s">
        <v>46</v>
      </c>
      <c r="C2" s="44"/>
      <c r="D2" s="44"/>
      <c r="E2" s="44"/>
      <c r="F2" s="44"/>
      <c r="G2" s="44"/>
      <c r="H2" s="44"/>
      <c r="I2" s="44"/>
      <c r="J2" s="44"/>
      <c r="K2" s="44"/>
      <c r="L2" s="44"/>
      <c r="M2" s="44"/>
      <c r="N2" s="44"/>
    </row>
    <row r="3" spans="1:14" ht="18" x14ac:dyDescent="0.25">
      <c r="A3" s="44"/>
      <c r="B3" s="44" t="s">
        <v>47</v>
      </c>
      <c r="C3" s="44"/>
      <c r="D3" s="44"/>
      <c r="E3" s="44"/>
      <c r="F3" s="44"/>
      <c r="G3" s="44"/>
      <c r="H3" s="44"/>
      <c r="I3" s="44"/>
      <c r="J3" s="44"/>
      <c r="K3" s="44"/>
      <c r="L3" s="44"/>
      <c r="M3" s="44"/>
      <c r="N3" s="44"/>
    </row>
    <row r="4" spans="1:14" ht="18" x14ac:dyDescent="0.25">
      <c r="A4" s="44"/>
      <c r="B4" s="44" t="s">
        <v>48</v>
      </c>
      <c r="C4" s="44"/>
      <c r="D4" s="44"/>
      <c r="E4" s="44"/>
      <c r="F4" s="44"/>
      <c r="G4" s="44"/>
      <c r="H4" s="44"/>
      <c r="I4" s="44"/>
      <c r="J4" s="44"/>
      <c r="K4" s="44"/>
      <c r="L4" s="44"/>
      <c r="M4" s="44"/>
      <c r="N4" s="44"/>
    </row>
    <row r="5" spans="1:14" ht="18" x14ac:dyDescent="0.25">
      <c r="A5" s="44"/>
      <c r="B5" s="44"/>
      <c r="C5" s="44"/>
      <c r="D5" s="44"/>
      <c r="E5" s="44"/>
      <c r="F5" s="44"/>
      <c r="G5" s="44"/>
      <c r="H5" s="44"/>
      <c r="I5" s="44"/>
      <c r="J5" s="44"/>
      <c r="K5" s="44"/>
      <c r="L5" s="44"/>
      <c r="M5" s="44"/>
      <c r="N5" s="44"/>
    </row>
    <row r="6" spans="1:14" ht="18" x14ac:dyDescent="0.25">
      <c r="A6" s="44"/>
      <c r="B6" s="44" t="s">
        <v>49</v>
      </c>
      <c r="C6" s="44"/>
      <c r="D6" s="44"/>
      <c r="E6" s="44"/>
      <c r="F6" s="44"/>
      <c r="G6" s="44"/>
      <c r="H6" s="44"/>
      <c r="I6" s="44"/>
      <c r="J6" s="44"/>
      <c r="K6" s="44"/>
      <c r="L6" s="44"/>
      <c r="M6" s="44"/>
      <c r="N6" s="44"/>
    </row>
    <row r="7" spans="1:14" ht="18" x14ac:dyDescent="0.25">
      <c r="A7" s="44"/>
      <c r="B7" s="44" t="s">
        <v>50</v>
      </c>
      <c r="C7" s="44"/>
      <c r="D7" s="44"/>
      <c r="E7" s="44"/>
      <c r="F7" s="44"/>
      <c r="G7" s="44"/>
      <c r="H7" s="44"/>
      <c r="I7" s="44"/>
      <c r="J7" s="44"/>
      <c r="K7" s="44"/>
      <c r="L7" s="44"/>
      <c r="M7" s="44"/>
      <c r="N7" s="44"/>
    </row>
    <row r="8" spans="1:14" ht="18" x14ac:dyDescent="0.25">
      <c r="A8" s="44"/>
      <c r="B8" s="44"/>
      <c r="C8" s="44"/>
      <c r="D8" s="44"/>
      <c r="E8" s="44"/>
      <c r="F8" s="44"/>
      <c r="G8" s="44"/>
      <c r="H8" s="44"/>
      <c r="I8" s="44"/>
      <c r="J8" s="44"/>
      <c r="K8" s="44"/>
      <c r="L8" s="44"/>
      <c r="M8" s="44"/>
      <c r="N8" s="44"/>
    </row>
    <row r="9" spans="1:14" ht="18" x14ac:dyDescent="0.25">
      <c r="A9" s="44"/>
      <c r="B9" s="127" t="s">
        <v>82</v>
      </c>
      <c r="C9" s="128"/>
      <c r="D9" s="128"/>
      <c r="E9" s="128"/>
      <c r="F9" s="128"/>
      <c r="G9" s="128"/>
      <c r="H9" s="129"/>
      <c r="I9" s="44"/>
      <c r="J9" s="44"/>
      <c r="K9" s="44"/>
      <c r="L9" s="44"/>
      <c r="M9" s="44"/>
      <c r="N9" s="44"/>
    </row>
    <row r="10" spans="1:14" ht="18" x14ac:dyDescent="0.25">
      <c r="A10" s="44"/>
      <c r="B10" s="130"/>
      <c r="C10" s="131"/>
      <c r="D10" s="131"/>
      <c r="E10" s="131"/>
      <c r="F10" s="131"/>
      <c r="G10" s="131"/>
      <c r="H10" s="132"/>
      <c r="I10" s="44"/>
      <c r="J10" s="44"/>
      <c r="K10" s="44"/>
      <c r="L10" s="44"/>
      <c r="M10" s="44"/>
      <c r="N10" s="44"/>
    </row>
    <row r="11" spans="1:14" ht="18" x14ac:dyDescent="0.25">
      <c r="A11" s="44"/>
      <c r="B11" s="130"/>
      <c r="C11" s="131"/>
      <c r="D11" s="131"/>
      <c r="E11" s="131"/>
      <c r="F11" s="131"/>
      <c r="G11" s="131"/>
      <c r="H11" s="132"/>
      <c r="I11" s="44"/>
      <c r="J11" s="44"/>
      <c r="K11" s="44"/>
      <c r="L11" s="44"/>
      <c r="M11" s="44"/>
      <c r="N11" s="44"/>
    </row>
    <row r="12" spans="1:14" ht="18" x14ac:dyDescent="0.25">
      <c r="A12" s="44"/>
      <c r="B12" s="130"/>
      <c r="C12" s="131"/>
      <c r="D12" s="131"/>
      <c r="E12" s="131"/>
      <c r="F12" s="131"/>
      <c r="G12" s="131"/>
      <c r="H12" s="132"/>
      <c r="I12" s="44"/>
      <c r="J12" s="44"/>
      <c r="K12" s="44"/>
      <c r="L12" s="44"/>
      <c r="M12" s="44"/>
      <c r="N12" s="44"/>
    </row>
    <row r="13" spans="1:14" ht="18" x14ac:dyDescent="0.25">
      <c r="A13" s="44"/>
      <c r="B13" s="130"/>
      <c r="C13" s="131"/>
      <c r="D13" s="131"/>
      <c r="E13" s="131"/>
      <c r="F13" s="131"/>
      <c r="G13" s="131"/>
      <c r="H13" s="132"/>
      <c r="I13" s="44"/>
      <c r="J13" s="44"/>
      <c r="K13" s="44"/>
      <c r="L13" s="44"/>
      <c r="M13" s="44"/>
      <c r="N13" s="44"/>
    </row>
    <row r="14" spans="1:14" ht="18" x14ac:dyDescent="0.25">
      <c r="A14" s="44"/>
      <c r="B14" s="130"/>
      <c r="C14" s="131"/>
      <c r="D14" s="131"/>
      <c r="E14" s="131"/>
      <c r="F14" s="131"/>
      <c r="G14" s="131"/>
      <c r="H14" s="132"/>
      <c r="I14" s="44"/>
      <c r="J14" s="44"/>
      <c r="K14" s="44"/>
      <c r="L14" s="44"/>
      <c r="M14" s="44"/>
      <c r="N14" s="44"/>
    </row>
    <row r="15" spans="1:14" ht="18" x14ac:dyDescent="0.25">
      <c r="A15" s="44"/>
      <c r="B15" s="130"/>
      <c r="C15" s="131"/>
      <c r="D15" s="131"/>
      <c r="E15" s="131"/>
      <c r="F15" s="131"/>
      <c r="G15" s="131"/>
      <c r="H15" s="132"/>
      <c r="I15" s="44"/>
      <c r="J15" s="44"/>
      <c r="K15" s="44"/>
      <c r="L15" s="44"/>
      <c r="M15" s="44"/>
      <c r="N15" s="44"/>
    </row>
    <row r="16" spans="1:14" ht="18" x14ac:dyDescent="0.25">
      <c r="A16" s="44"/>
      <c r="B16" s="133"/>
      <c r="C16" s="134"/>
      <c r="D16" s="134"/>
      <c r="E16" s="134"/>
      <c r="F16" s="134"/>
      <c r="G16" s="134"/>
      <c r="H16" s="135"/>
      <c r="I16" s="44"/>
      <c r="J16" s="44"/>
      <c r="K16" s="44"/>
      <c r="L16" s="44"/>
      <c r="M16" s="44"/>
      <c r="N16" s="44"/>
    </row>
    <row r="17" spans="1:14" ht="18" x14ac:dyDescent="0.25">
      <c r="A17" s="44"/>
      <c r="B17" s="44"/>
      <c r="C17" s="44"/>
      <c r="D17" s="44"/>
      <c r="E17" s="44"/>
      <c r="F17" s="44"/>
      <c r="G17" s="44"/>
      <c r="H17" s="44"/>
      <c r="I17" s="44"/>
      <c r="J17" s="44"/>
      <c r="K17" s="44"/>
      <c r="L17" s="44"/>
      <c r="M17" s="44"/>
      <c r="N17" s="44"/>
    </row>
    <row r="18" spans="1:14" ht="18" x14ac:dyDescent="0.25">
      <c r="A18" s="44"/>
      <c r="B18" s="44" t="s">
        <v>51</v>
      </c>
      <c r="C18" s="44"/>
      <c r="D18" s="44"/>
      <c r="E18" s="44"/>
      <c r="F18" s="44"/>
      <c r="G18" s="44"/>
      <c r="H18" s="44"/>
      <c r="I18" s="44"/>
      <c r="J18" s="44"/>
      <c r="K18" s="44"/>
      <c r="L18" s="44"/>
      <c r="M18" s="44"/>
      <c r="N18" s="44"/>
    </row>
    <row r="19" spans="1:14" ht="18" x14ac:dyDescent="0.25">
      <c r="A19" s="44"/>
      <c r="B19" s="44"/>
      <c r="C19" s="44"/>
      <c r="D19" s="44"/>
      <c r="E19" s="44"/>
      <c r="F19" s="44"/>
      <c r="G19" s="44"/>
      <c r="H19" s="44"/>
      <c r="I19" s="44"/>
      <c r="J19" s="44"/>
      <c r="K19" s="44"/>
      <c r="L19" s="44"/>
      <c r="M19" s="44"/>
      <c r="N19" s="44"/>
    </row>
    <row r="20" spans="1:14" ht="18" x14ac:dyDescent="0.25">
      <c r="A20" s="44"/>
      <c r="B20" s="136" t="s">
        <v>83</v>
      </c>
      <c r="C20" s="137"/>
      <c r="D20" s="138"/>
      <c r="E20" s="44"/>
      <c r="F20" s="44"/>
      <c r="G20" s="44"/>
      <c r="H20" s="44"/>
      <c r="I20" s="44"/>
      <c r="J20" s="44"/>
      <c r="K20" s="44"/>
      <c r="L20" s="44"/>
      <c r="M20" s="44"/>
      <c r="N20" s="44"/>
    </row>
    <row r="21" spans="1:14" ht="18" x14ac:dyDescent="0.25">
      <c r="A21" s="44"/>
      <c r="B21" s="44"/>
      <c r="C21" s="44"/>
      <c r="D21" s="44"/>
      <c r="E21" s="44"/>
      <c r="F21" s="44"/>
      <c r="G21" s="44"/>
      <c r="H21" s="44"/>
      <c r="I21" s="44"/>
      <c r="J21" s="44"/>
      <c r="K21" s="44"/>
      <c r="L21" s="44"/>
      <c r="M21" s="44"/>
      <c r="N21" s="44"/>
    </row>
    <row r="22" spans="1:14" ht="18" x14ac:dyDescent="0.25">
      <c r="A22" s="44"/>
      <c r="B22" s="44" t="s">
        <v>52</v>
      </c>
      <c r="C22" s="44"/>
      <c r="D22" s="44"/>
      <c r="E22" s="44"/>
      <c r="F22" s="44"/>
      <c r="G22" s="44"/>
      <c r="H22" s="44"/>
      <c r="I22" s="44"/>
      <c r="J22" s="44"/>
      <c r="K22" s="44"/>
      <c r="L22" s="44"/>
      <c r="M22" s="44"/>
      <c r="N22" s="44"/>
    </row>
    <row r="23" spans="1:14" ht="18" x14ac:dyDescent="0.25">
      <c r="A23" s="44"/>
      <c r="B23" s="44" t="s">
        <v>53</v>
      </c>
      <c r="C23" s="44"/>
      <c r="D23" s="44"/>
      <c r="E23" s="44"/>
      <c r="F23" s="44"/>
      <c r="G23" s="44"/>
      <c r="H23" s="44"/>
      <c r="I23" s="44"/>
      <c r="J23" s="44"/>
      <c r="K23" s="44"/>
      <c r="L23" s="44"/>
      <c r="M23" s="44"/>
      <c r="N23" s="44"/>
    </row>
    <row r="24" spans="1:14" ht="18" x14ac:dyDescent="0.25">
      <c r="A24" s="44"/>
      <c r="B24" s="44"/>
      <c r="C24" s="44"/>
      <c r="D24" s="44"/>
      <c r="E24" s="44"/>
      <c r="F24" s="44"/>
      <c r="G24" s="44"/>
      <c r="H24" s="44"/>
      <c r="I24" s="44"/>
      <c r="J24" s="44"/>
      <c r="K24" s="44"/>
      <c r="L24" s="44"/>
      <c r="M24" s="44"/>
      <c r="N24" s="44"/>
    </row>
    <row r="25" spans="1:14" ht="18" x14ac:dyDescent="0.25">
      <c r="A25" s="44"/>
      <c r="B25" s="127" t="s">
        <v>84</v>
      </c>
      <c r="C25" s="128"/>
      <c r="D25" s="128"/>
      <c r="E25" s="128"/>
      <c r="F25" s="128"/>
      <c r="G25" s="128"/>
      <c r="H25" s="129"/>
      <c r="I25" s="44"/>
      <c r="J25" s="44"/>
      <c r="K25" s="44"/>
      <c r="L25" s="44"/>
      <c r="M25" s="44"/>
      <c r="N25" s="44"/>
    </row>
    <row r="26" spans="1:14" ht="18" x14ac:dyDescent="0.25">
      <c r="A26" s="44"/>
      <c r="B26" s="130"/>
      <c r="C26" s="131"/>
      <c r="D26" s="131"/>
      <c r="E26" s="131"/>
      <c r="F26" s="131"/>
      <c r="G26" s="131"/>
      <c r="H26" s="132"/>
      <c r="I26" s="44"/>
      <c r="J26" s="44"/>
      <c r="K26" s="44"/>
      <c r="L26" s="44"/>
      <c r="M26" s="44"/>
      <c r="N26" s="44"/>
    </row>
    <row r="27" spans="1:14" ht="18" x14ac:dyDescent="0.25">
      <c r="A27" s="44"/>
      <c r="B27" s="130"/>
      <c r="C27" s="131"/>
      <c r="D27" s="131"/>
      <c r="E27" s="131"/>
      <c r="F27" s="131"/>
      <c r="G27" s="131"/>
      <c r="H27" s="132"/>
      <c r="I27" s="44"/>
      <c r="J27" s="44"/>
      <c r="K27" s="44"/>
      <c r="L27" s="44"/>
      <c r="M27" s="44"/>
      <c r="N27" s="44"/>
    </row>
    <row r="28" spans="1:14" ht="18" x14ac:dyDescent="0.25">
      <c r="A28" s="44"/>
      <c r="B28" s="130"/>
      <c r="C28" s="131"/>
      <c r="D28" s="131"/>
      <c r="E28" s="131"/>
      <c r="F28" s="131"/>
      <c r="G28" s="131"/>
      <c r="H28" s="132"/>
      <c r="I28" s="44"/>
      <c r="J28" s="44"/>
      <c r="K28" s="44"/>
      <c r="L28" s="44"/>
      <c r="M28" s="44"/>
      <c r="N28" s="44"/>
    </row>
    <row r="29" spans="1:14" ht="18" x14ac:dyDescent="0.25">
      <c r="A29" s="44"/>
      <c r="B29" s="130"/>
      <c r="C29" s="131"/>
      <c r="D29" s="131"/>
      <c r="E29" s="131"/>
      <c r="F29" s="131"/>
      <c r="G29" s="131"/>
      <c r="H29" s="132"/>
      <c r="I29" s="44"/>
      <c r="J29" s="44"/>
      <c r="K29" s="44"/>
      <c r="L29" s="44"/>
      <c r="M29" s="44"/>
      <c r="N29" s="44"/>
    </row>
    <row r="30" spans="1:14" ht="18" x14ac:dyDescent="0.25">
      <c r="A30" s="44"/>
      <c r="B30" s="130"/>
      <c r="C30" s="131"/>
      <c r="D30" s="131"/>
      <c r="E30" s="131"/>
      <c r="F30" s="131"/>
      <c r="G30" s="131"/>
      <c r="H30" s="132"/>
      <c r="I30" s="44"/>
      <c r="J30" s="44"/>
      <c r="K30" s="44"/>
      <c r="L30" s="44"/>
      <c r="M30" s="44"/>
      <c r="N30" s="44"/>
    </row>
    <row r="31" spans="1:14" ht="18" x14ac:dyDescent="0.25">
      <c r="A31" s="44"/>
      <c r="B31" s="133"/>
      <c r="C31" s="134"/>
      <c r="D31" s="134"/>
      <c r="E31" s="134"/>
      <c r="F31" s="134"/>
      <c r="G31" s="134"/>
      <c r="H31" s="135"/>
      <c r="I31" s="44"/>
      <c r="J31" s="44"/>
      <c r="K31" s="44"/>
      <c r="L31" s="44"/>
      <c r="M31" s="44"/>
      <c r="N31" s="44"/>
    </row>
    <row r="32" spans="1:14" ht="18" x14ac:dyDescent="0.25">
      <c r="A32" s="44"/>
      <c r="B32" s="44"/>
      <c r="C32" s="44"/>
      <c r="D32" s="44"/>
      <c r="E32" s="44"/>
      <c r="F32" s="44"/>
      <c r="G32" s="44"/>
      <c r="H32" s="44"/>
      <c r="I32" s="44"/>
      <c r="J32" s="44"/>
      <c r="K32" s="44"/>
      <c r="L32" s="44"/>
      <c r="M32" s="44"/>
      <c r="N32" s="44"/>
    </row>
    <row r="33" spans="1:14" ht="18" x14ac:dyDescent="0.25">
      <c r="A33" s="44"/>
      <c r="B33" s="44" t="s">
        <v>54</v>
      </c>
      <c r="C33" s="44"/>
      <c r="D33" s="44"/>
      <c r="E33" s="44"/>
      <c r="F33" s="44"/>
      <c r="G33" s="44"/>
      <c r="H33" s="44"/>
      <c r="I33" s="44"/>
      <c r="J33" s="44"/>
      <c r="K33" s="44"/>
      <c r="L33" s="44"/>
      <c r="M33" s="44"/>
      <c r="N33" s="44"/>
    </row>
    <row r="34" spans="1:14" ht="18" x14ac:dyDescent="0.25">
      <c r="A34" s="44"/>
      <c r="B34" s="44" t="s">
        <v>55</v>
      </c>
      <c r="C34" s="44"/>
      <c r="D34" s="44"/>
      <c r="E34" s="44"/>
      <c r="F34" s="44"/>
      <c r="G34" s="44"/>
      <c r="H34" s="44"/>
      <c r="I34" s="44"/>
      <c r="J34" s="44"/>
      <c r="K34" s="44"/>
      <c r="L34" s="44"/>
      <c r="M34" s="44"/>
      <c r="N34" s="44"/>
    </row>
    <row r="35" spans="1:14" ht="18" x14ac:dyDescent="0.25">
      <c r="A35" s="44"/>
      <c r="B35" s="44"/>
      <c r="C35" s="44"/>
      <c r="D35" s="44"/>
      <c r="E35" s="44"/>
      <c r="F35" s="44"/>
      <c r="G35" s="44"/>
      <c r="H35" s="44"/>
      <c r="I35" s="44"/>
      <c r="J35" s="44"/>
      <c r="K35" s="44"/>
      <c r="L35" s="44"/>
      <c r="M35" s="44"/>
      <c r="N35" s="44"/>
    </row>
    <row r="36" spans="1:14" ht="18" x14ac:dyDescent="0.25">
      <c r="A36" s="44"/>
      <c r="B36" s="127" t="s">
        <v>85</v>
      </c>
      <c r="C36" s="128"/>
      <c r="D36" s="128"/>
      <c r="E36" s="128"/>
      <c r="F36" s="128"/>
      <c r="G36" s="128"/>
      <c r="H36" s="128"/>
      <c r="I36" s="129"/>
      <c r="J36" s="44"/>
      <c r="K36" s="44"/>
      <c r="L36" s="44"/>
      <c r="M36" s="44"/>
      <c r="N36" s="44"/>
    </row>
    <row r="37" spans="1:14" ht="18" x14ac:dyDescent="0.25">
      <c r="A37" s="44"/>
      <c r="B37" s="130"/>
      <c r="C37" s="131"/>
      <c r="D37" s="131"/>
      <c r="E37" s="131"/>
      <c r="F37" s="131"/>
      <c r="G37" s="131"/>
      <c r="H37" s="131"/>
      <c r="I37" s="132"/>
      <c r="J37" s="44"/>
      <c r="K37" s="44"/>
      <c r="L37" s="44"/>
      <c r="M37" s="44"/>
      <c r="N37" s="44"/>
    </row>
    <row r="38" spans="1:14" ht="18" x14ac:dyDescent="0.25">
      <c r="A38" s="44"/>
      <c r="B38" s="130"/>
      <c r="C38" s="131"/>
      <c r="D38" s="131"/>
      <c r="E38" s="131"/>
      <c r="F38" s="131"/>
      <c r="G38" s="131"/>
      <c r="H38" s="131"/>
      <c r="I38" s="132"/>
      <c r="J38" s="44"/>
      <c r="K38" s="44"/>
      <c r="L38" s="44"/>
      <c r="M38" s="44"/>
      <c r="N38" s="44"/>
    </row>
    <row r="39" spans="1:14" ht="18" x14ac:dyDescent="0.25">
      <c r="A39" s="44"/>
      <c r="B39" s="130"/>
      <c r="C39" s="131"/>
      <c r="D39" s="131"/>
      <c r="E39" s="131"/>
      <c r="F39" s="131"/>
      <c r="G39" s="131"/>
      <c r="H39" s="131"/>
      <c r="I39" s="132"/>
      <c r="J39" s="44"/>
      <c r="K39" s="44"/>
      <c r="L39" s="44"/>
      <c r="M39" s="44"/>
      <c r="N39" s="44"/>
    </row>
    <row r="40" spans="1:14" ht="18" x14ac:dyDescent="0.25">
      <c r="A40" s="44"/>
      <c r="B40" s="130"/>
      <c r="C40" s="131"/>
      <c r="D40" s="131"/>
      <c r="E40" s="131"/>
      <c r="F40" s="131"/>
      <c r="G40" s="131"/>
      <c r="H40" s="131"/>
      <c r="I40" s="132"/>
      <c r="J40" s="44"/>
      <c r="K40" s="44"/>
      <c r="L40" s="44"/>
      <c r="M40" s="44"/>
      <c r="N40" s="44"/>
    </row>
    <row r="41" spans="1:14" ht="18" x14ac:dyDescent="0.25">
      <c r="A41" s="44"/>
      <c r="B41" s="133"/>
      <c r="C41" s="134"/>
      <c r="D41" s="134"/>
      <c r="E41" s="134"/>
      <c r="F41" s="134"/>
      <c r="G41" s="134"/>
      <c r="H41" s="134"/>
      <c r="I41" s="135"/>
      <c r="J41" s="44"/>
      <c r="K41" s="44"/>
      <c r="L41" s="44"/>
      <c r="M41" s="44"/>
      <c r="N41" s="44"/>
    </row>
    <row r="42" spans="1:14" ht="18" x14ac:dyDescent="0.25">
      <c r="A42" s="44"/>
      <c r="B42" s="44"/>
      <c r="C42" s="44"/>
      <c r="D42" s="44"/>
      <c r="E42" s="44"/>
      <c r="F42" s="44"/>
      <c r="G42" s="44"/>
      <c r="H42" s="44"/>
      <c r="I42" s="44"/>
      <c r="J42" s="44"/>
      <c r="K42" s="44"/>
      <c r="L42" s="44"/>
      <c r="M42" s="44"/>
      <c r="N42" s="44"/>
    </row>
    <row r="43" spans="1:14" ht="18" x14ac:dyDescent="0.25">
      <c r="A43" s="44"/>
      <c r="B43" s="44" t="s">
        <v>56</v>
      </c>
      <c r="C43" s="44"/>
      <c r="D43" s="44"/>
      <c r="E43" s="44"/>
      <c r="F43" s="44"/>
      <c r="G43" s="44"/>
      <c r="H43" s="44"/>
      <c r="I43" s="44"/>
      <c r="J43" s="44"/>
      <c r="K43" s="44"/>
      <c r="L43" s="44"/>
      <c r="M43" s="44"/>
      <c r="N43" s="44"/>
    </row>
    <row r="44" spans="1:14" ht="18" x14ac:dyDescent="0.25">
      <c r="A44" s="44"/>
      <c r="B44" s="44" t="s">
        <v>57</v>
      </c>
      <c r="C44" s="44"/>
      <c r="D44" s="44"/>
      <c r="E44" s="44"/>
      <c r="F44" s="44"/>
      <c r="G44" s="44"/>
      <c r="H44" s="44"/>
      <c r="I44" s="44"/>
      <c r="J44" s="44"/>
      <c r="K44" s="44"/>
      <c r="L44" s="44"/>
      <c r="M44" s="44"/>
      <c r="N44" s="44"/>
    </row>
    <row r="45" spans="1:14" ht="18" x14ac:dyDescent="0.25">
      <c r="A45" s="44"/>
      <c r="B45" s="44"/>
      <c r="C45" s="44"/>
      <c r="D45" s="44"/>
      <c r="E45" s="44"/>
      <c r="F45" s="44"/>
      <c r="G45" s="44"/>
      <c r="H45" s="44"/>
      <c r="I45" s="44"/>
      <c r="J45" s="44"/>
      <c r="K45" s="44"/>
      <c r="L45" s="44"/>
      <c r="M45" s="44"/>
      <c r="N45" s="44"/>
    </row>
    <row r="46" spans="1:14" ht="18" x14ac:dyDescent="0.25">
      <c r="A46" s="44"/>
      <c r="B46" s="127" t="s">
        <v>86</v>
      </c>
      <c r="C46" s="128"/>
      <c r="D46" s="128"/>
      <c r="E46" s="128"/>
      <c r="F46" s="128"/>
      <c r="G46" s="128"/>
      <c r="H46" s="128"/>
      <c r="I46" s="128"/>
      <c r="J46" s="128"/>
      <c r="K46" s="129"/>
      <c r="L46" s="44"/>
      <c r="M46" s="44"/>
      <c r="N46" s="44"/>
    </row>
    <row r="47" spans="1:14" ht="18" x14ac:dyDescent="0.25">
      <c r="A47" s="44"/>
      <c r="B47" s="130"/>
      <c r="C47" s="131"/>
      <c r="D47" s="131"/>
      <c r="E47" s="131"/>
      <c r="F47" s="131"/>
      <c r="G47" s="131"/>
      <c r="H47" s="131"/>
      <c r="I47" s="131"/>
      <c r="J47" s="131"/>
      <c r="K47" s="132"/>
      <c r="L47" s="44"/>
      <c r="M47" s="44"/>
      <c r="N47" s="44"/>
    </row>
    <row r="48" spans="1:14" ht="18" x14ac:dyDescent="0.25">
      <c r="A48" s="44"/>
      <c r="B48" s="130"/>
      <c r="C48" s="131"/>
      <c r="D48" s="131"/>
      <c r="E48" s="131"/>
      <c r="F48" s="131"/>
      <c r="G48" s="131"/>
      <c r="H48" s="131"/>
      <c r="I48" s="131"/>
      <c r="J48" s="131"/>
      <c r="K48" s="132"/>
      <c r="L48" s="44"/>
      <c r="M48" s="44"/>
      <c r="N48" s="44"/>
    </row>
    <row r="49" spans="1:14" ht="18" x14ac:dyDescent="0.25">
      <c r="A49" s="44"/>
      <c r="B49" s="130"/>
      <c r="C49" s="131"/>
      <c r="D49" s="131"/>
      <c r="E49" s="131"/>
      <c r="F49" s="131"/>
      <c r="G49" s="131"/>
      <c r="H49" s="131"/>
      <c r="I49" s="131"/>
      <c r="J49" s="131"/>
      <c r="K49" s="132"/>
      <c r="L49" s="44"/>
      <c r="M49" s="44"/>
      <c r="N49" s="44"/>
    </row>
    <row r="50" spans="1:14" ht="18" x14ac:dyDescent="0.25">
      <c r="A50" s="44"/>
      <c r="B50" s="130"/>
      <c r="C50" s="131"/>
      <c r="D50" s="131"/>
      <c r="E50" s="131"/>
      <c r="F50" s="131"/>
      <c r="G50" s="131"/>
      <c r="H50" s="131"/>
      <c r="I50" s="131"/>
      <c r="J50" s="131"/>
      <c r="K50" s="132"/>
      <c r="L50" s="44"/>
      <c r="M50" s="44"/>
      <c r="N50" s="44"/>
    </row>
    <row r="51" spans="1:14" ht="18" x14ac:dyDescent="0.25">
      <c r="A51" s="44"/>
      <c r="B51" s="133"/>
      <c r="C51" s="134"/>
      <c r="D51" s="134"/>
      <c r="E51" s="134"/>
      <c r="F51" s="134"/>
      <c r="G51" s="134"/>
      <c r="H51" s="134"/>
      <c r="I51" s="134"/>
      <c r="J51" s="134"/>
      <c r="K51" s="135"/>
      <c r="L51" s="44"/>
      <c r="M51" s="44"/>
      <c r="N51" s="44"/>
    </row>
    <row r="52" spans="1:14" ht="18" x14ac:dyDescent="0.25">
      <c r="A52" s="44"/>
      <c r="B52" s="44"/>
      <c r="C52" s="44"/>
      <c r="D52" s="44"/>
      <c r="E52" s="44"/>
      <c r="F52" s="44"/>
      <c r="G52" s="44"/>
      <c r="H52" s="44"/>
      <c r="I52" s="44"/>
      <c r="J52" s="44"/>
      <c r="K52" s="44"/>
      <c r="L52" s="44"/>
      <c r="M52" s="44"/>
      <c r="N52" s="44"/>
    </row>
    <row r="53" spans="1:14" ht="18" x14ac:dyDescent="0.25">
      <c r="A53" s="44"/>
      <c r="B53" s="44"/>
      <c r="C53" s="44"/>
      <c r="D53" s="44"/>
      <c r="E53" s="44"/>
      <c r="F53" s="44"/>
      <c r="G53" s="44"/>
      <c r="H53" s="44"/>
      <c r="I53" s="44"/>
      <c r="J53" s="44"/>
      <c r="K53" s="44"/>
      <c r="L53" s="44"/>
      <c r="M53" s="44"/>
      <c r="N53" s="44"/>
    </row>
    <row r="54" spans="1:14" ht="18" x14ac:dyDescent="0.25">
      <c r="A54" s="44"/>
      <c r="B54" s="44"/>
      <c r="C54" s="44"/>
      <c r="D54" s="44"/>
      <c r="E54" s="44"/>
      <c r="F54" s="44"/>
      <c r="G54" s="44"/>
      <c r="H54" s="44"/>
      <c r="I54" s="44"/>
      <c r="J54" s="44"/>
      <c r="K54" s="44"/>
      <c r="L54" s="44"/>
      <c r="M54" s="44"/>
      <c r="N54" s="44"/>
    </row>
    <row r="55" spans="1:14" ht="18" x14ac:dyDescent="0.25">
      <c r="A55" s="44"/>
      <c r="B55" s="44"/>
      <c r="C55" s="44"/>
      <c r="D55" s="44"/>
      <c r="E55" s="44"/>
      <c r="F55" s="44"/>
      <c r="G55" s="44"/>
      <c r="H55" s="44"/>
      <c r="I55" s="44"/>
      <c r="J55" s="44"/>
      <c r="K55" s="44"/>
      <c r="L55" s="44"/>
      <c r="M55" s="44"/>
      <c r="N55" s="44"/>
    </row>
    <row r="56" spans="1:14" ht="18" x14ac:dyDescent="0.25">
      <c r="A56" s="44"/>
      <c r="B56" s="44"/>
      <c r="C56" s="44"/>
      <c r="D56" s="44"/>
      <c r="E56" s="44"/>
      <c r="F56" s="44"/>
      <c r="G56" s="44"/>
      <c r="H56" s="44"/>
      <c r="I56" s="44"/>
      <c r="J56" s="44"/>
      <c r="K56" s="44"/>
      <c r="L56" s="44"/>
      <c r="M56" s="44"/>
      <c r="N56" s="44"/>
    </row>
    <row r="57" spans="1:14" ht="18" x14ac:dyDescent="0.25">
      <c r="A57" s="44"/>
      <c r="B57" s="44"/>
      <c r="C57" s="44"/>
      <c r="D57" s="44"/>
      <c r="E57" s="44"/>
      <c r="F57" s="44"/>
      <c r="G57" s="44"/>
      <c r="H57" s="44"/>
      <c r="I57" s="44"/>
      <c r="J57" s="44"/>
      <c r="K57" s="44"/>
      <c r="L57" s="44"/>
      <c r="M57" s="44"/>
      <c r="N57" s="44"/>
    </row>
    <row r="58" spans="1:14" ht="18" x14ac:dyDescent="0.25">
      <c r="A58" s="44"/>
      <c r="B58" s="44"/>
      <c r="C58" s="44"/>
      <c r="D58" s="44"/>
      <c r="E58" s="44"/>
      <c r="F58" s="44"/>
      <c r="G58" s="44"/>
      <c r="H58" s="44"/>
      <c r="I58" s="44"/>
      <c r="J58" s="44"/>
      <c r="K58" s="44"/>
      <c r="L58" s="44"/>
      <c r="M58" s="44"/>
      <c r="N58" s="44"/>
    </row>
    <row r="59" spans="1:14" ht="18" x14ac:dyDescent="0.25">
      <c r="A59" s="44"/>
      <c r="B59" s="44"/>
      <c r="C59" s="44"/>
      <c r="D59" s="44"/>
      <c r="E59" s="44"/>
      <c r="F59" s="44"/>
      <c r="G59" s="44"/>
      <c r="H59" s="44"/>
      <c r="I59" s="44"/>
      <c r="J59" s="44"/>
      <c r="K59" s="44"/>
      <c r="L59" s="44"/>
      <c r="M59" s="44"/>
      <c r="N59" s="44"/>
    </row>
    <row r="60" spans="1:14" ht="18" x14ac:dyDescent="0.25">
      <c r="A60" s="44"/>
      <c r="B60" s="44"/>
      <c r="C60" s="44"/>
      <c r="D60" s="44"/>
      <c r="E60" s="44"/>
      <c r="F60" s="44"/>
      <c r="G60" s="44"/>
      <c r="H60" s="44"/>
      <c r="I60" s="44"/>
      <c r="J60" s="44"/>
      <c r="K60" s="44"/>
      <c r="L60" s="44"/>
      <c r="M60" s="44"/>
      <c r="N60" s="44"/>
    </row>
    <row r="61" spans="1:14" ht="18" x14ac:dyDescent="0.25">
      <c r="A61" s="44"/>
      <c r="B61" s="44"/>
      <c r="C61" s="44"/>
      <c r="D61" s="44"/>
      <c r="E61" s="44"/>
      <c r="F61" s="44"/>
      <c r="G61" s="44"/>
      <c r="H61" s="44"/>
      <c r="I61" s="44"/>
      <c r="J61" s="44"/>
      <c r="K61" s="44"/>
      <c r="L61" s="44"/>
      <c r="M61" s="44"/>
      <c r="N61" s="44"/>
    </row>
    <row r="62" spans="1:14" ht="18" x14ac:dyDescent="0.25">
      <c r="A62" s="44"/>
      <c r="B62" s="44"/>
      <c r="C62" s="44"/>
      <c r="D62" s="44"/>
      <c r="E62" s="44"/>
      <c r="F62" s="44"/>
      <c r="G62" s="44"/>
      <c r="H62" s="44"/>
      <c r="I62" s="44"/>
      <c r="J62" s="44"/>
      <c r="K62" s="44"/>
      <c r="L62" s="44"/>
      <c r="M62" s="44"/>
      <c r="N62" s="44"/>
    </row>
    <row r="63" spans="1:14" ht="18" x14ac:dyDescent="0.25">
      <c r="A63" s="44"/>
      <c r="B63" s="44"/>
      <c r="C63" s="44"/>
      <c r="D63" s="44"/>
      <c r="E63" s="44"/>
      <c r="F63" s="44"/>
      <c r="G63" s="44"/>
      <c r="H63" s="44"/>
      <c r="I63" s="44"/>
      <c r="J63" s="44"/>
      <c r="K63" s="44"/>
      <c r="L63" s="44"/>
      <c r="M63" s="44"/>
      <c r="N63" s="44"/>
    </row>
    <row r="64" spans="1:14" ht="18" x14ac:dyDescent="0.25">
      <c r="A64" s="44"/>
      <c r="B64" s="44"/>
      <c r="C64" s="44"/>
      <c r="D64" s="44"/>
      <c r="E64" s="44"/>
      <c r="F64" s="44"/>
      <c r="G64" s="44"/>
      <c r="H64" s="44"/>
      <c r="I64" s="44"/>
      <c r="J64" s="44"/>
      <c r="K64" s="44"/>
      <c r="L64" s="44"/>
      <c r="M64" s="44"/>
      <c r="N64" s="44"/>
    </row>
    <row r="65" spans="1:14" ht="18" x14ac:dyDescent="0.25">
      <c r="A65" s="44"/>
      <c r="B65" s="44"/>
      <c r="C65" s="44"/>
      <c r="D65" s="44"/>
      <c r="E65" s="44"/>
      <c r="F65" s="44"/>
      <c r="G65" s="44"/>
      <c r="H65" s="44"/>
      <c r="I65" s="44"/>
      <c r="J65" s="44"/>
      <c r="K65" s="44"/>
      <c r="L65" s="44"/>
      <c r="M65" s="44"/>
      <c r="N65" s="44"/>
    </row>
    <row r="66" spans="1:14" ht="18" x14ac:dyDescent="0.25">
      <c r="A66" s="44"/>
      <c r="B66" s="44"/>
      <c r="C66" s="44"/>
      <c r="D66" s="44"/>
      <c r="E66" s="44"/>
      <c r="F66" s="44"/>
      <c r="G66" s="44"/>
      <c r="H66" s="44"/>
      <c r="I66" s="44"/>
      <c r="J66" s="44"/>
      <c r="K66" s="44"/>
      <c r="L66" s="44"/>
      <c r="M66" s="44"/>
      <c r="N66" s="44"/>
    </row>
    <row r="67" spans="1:14" ht="18" x14ac:dyDescent="0.25">
      <c r="A67" s="44"/>
      <c r="B67" s="44"/>
      <c r="C67" s="44"/>
      <c r="D67" s="44"/>
      <c r="E67" s="44"/>
      <c r="F67" s="44"/>
      <c r="G67" s="44"/>
      <c r="H67" s="44"/>
      <c r="I67" s="44"/>
      <c r="J67" s="44"/>
      <c r="K67" s="44"/>
      <c r="L67" s="44"/>
      <c r="M67" s="44"/>
      <c r="N67" s="44"/>
    </row>
    <row r="68" spans="1:14" ht="18" x14ac:dyDescent="0.25">
      <c r="A68" s="44"/>
      <c r="B68" s="44"/>
      <c r="C68" s="44"/>
      <c r="D68" s="44"/>
      <c r="E68" s="44"/>
      <c r="F68" s="44"/>
      <c r="G68" s="44"/>
      <c r="H68" s="44"/>
      <c r="I68" s="44"/>
      <c r="J68" s="44"/>
      <c r="K68" s="44"/>
      <c r="L68" s="44"/>
      <c r="M68" s="44"/>
      <c r="N68" s="44"/>
    </row>
    <row r="69" spans="1:14" ht="18" x14ac:dyDescent="0.25">
      <c r="A69" s="44"/>
      <c r="B69" s="44"/>
      <c r="C69" s="44"/>
      <c r="D69" s="44"/>
      <c r="E69" s="44"/>
      <c r="F69" s="44"/>
      <c r="G69" s="44"/>
      <c r="H69" s="44"/>
      <c r="I69" s="44"/>
      <c r="J69" s="44"/>
      <c r="K69" s="44"/>
      <c r="L69" s="44"/>
      <c r="M69" s="44"/>
      <c r="N69" s="44"/>
    </row>
    <row r="70" spans="1:14" ht="18" x14ac:dyDescent="0.25">
      <c r="A70" s="44"/>
      <c r="B70" s="44"/>
      <c r="C70" s="44"/>
      <c r="D70" s="44"/>
      <c r="E70" s="44"/>
      <c r="F70" s="44"/>
      <c r="G70" s="44"/>
      <c r="H70" s="44"/>
      <c r="I70" s="44"/>
      <c r="J70" s="44"/>
      <c r="K70" s="44"/>
      <c r="L70" s="44"/>
      <c r="M70" s="44"/>
      <c r="N70" s="44"/>
    </row>
    <row r="71" spans="1:14" ht="18" x14ac:dyDescent="0.25">
      <c r="A71" s="44"/>
      <c r="B71" s="44"/>
      <c r="C71" s="44"/>
      <c r="D71" s="44"/>
      <c r="E71" s="44"/>
      <c r="F71" s="44"/>
      <c r="G71" s="44"/>
      <c r="H71" s="44"/>
      <c r="I71" s="44"/>
      <c r="J71" s="44"/>
      <c r="K71" s="44"/>
      <c r="L71" s="44"/>
      <c r="M71" s="44"/>
      <c r="N71" s="44"/>
    </row>
    <row r="72" spans="1:14" ht="18" x14ac:dyDescent="0.25">
      <c r="A72" s="44"/>
      <c r="B72" s="44"/>
      <c r="C72" s="44"/>
      <c r="D72" s="44"/>
      <c r="E72" s="44"/>
      <c r="F72" s="44"/>
      <c r="G72" s="44"/>
      <c r="H72" s="44"/>
      <c r="I72" s="44"/>
      <c r="J72" s="44"/>
      <c r="K72" s="44"/>
      <c r="L72" s="44"/>
      <c r="M72" s="44"/>
      <c r="N72" s="44"/>
    </row>
    <row r="73" spans="1:14" ht="18" x14ac:dyDescent="0.25">
      <c r="A73" s="44"/>
      <c r="B73" s="44"/>
      <c r="C73" s="44"/>
      <c r="D73" s="44"/>
      <c r="E73" s="44"/>
      <c r="F73" s="44"/>
      <c r="G73" s="44"/>
      <c r="H73" s="44"/>
      <c r="I73" s="44"/>
      <c r="J73" s="44"/>
      <c r="K73" s="44"/>
      <c r="L73" s="44"/>
      <c r="M73" s="44"/>
      <c r="N73" s="44"/>
    </row>
    <row r="74" spans="1:14" ht="18" x14ac:dyDescent="0.25">
      <c r="A74" s="44"/>
      <c r="B74" s="44"/>
      <c r="C74" s="44"/>
      <c r="D74" s="44"/>
      <c r="E74" s="44"/>
      <c r="F74" s="44"/>
      <c r="G74" s="44"/>
      <c r="H74" s="44"/>
      <c r="I74" s="44"/>
      <c r="J74" s="44"/>
      <c r="K74" s="44"/>
      <c r="L74" s="44"/>
      <c r="M74" s="44"/>
      <c r="N74" s="44"/>
    </row>
    <row r="75" spans="1:14" ht="18" x14ac:dyDescent="0.25">
      <c r="A75" s="44"/>
      <c r="B75" s="44"/>
      <c r="C75" s="44"/>
      <c r="D75" s="44"/>
      <c r="E75" s="44"/>
      <c r="F75" s="44"/>
      <c r="G75" s="44"/>
      <c r="H75" s="44"/>
      <c r="I75" s="44"/>
      <c r="J75" s="44"/>
      <c r="K75" s="44"/>
      <c r="L75" s="44"/>
      <c r="M75" s="44"/>
      <c r="N75" s="44"/>
    </row>
    <row r="76" spans="1:14" ht="18" x14ac:dyDescent="0.25">
      <c r="A76" s="44"/>
      <c r="B76" s="44"/>
      <c r="C76" s="44"/>
      <c r="D76" s="44"/>
      <c r="E76" s="44"/>
      <c r="F76" s="44"/>
      <c r="G76" s="44"/>
      <c r="H76" s="44"/>
      <c r="I76" s="44"/>
      <c r="J76" s="44"/>
      <c r="K76" s="44"/>
      <c r="L76" s="44"/>
      <c r="M76" s="44"/>
      <c r="N76" s="44"/>
    </row>
    <row r="77" spans="1:14" ht="18" x14ac:dyDescent="0.25">
      <c r="A77" s="44"/>
      <c r="B77" s="44"/>
      <c r="C77" s="44"/>
      <c r="D77" s="44"/>
      <c r="E77" s="44"/>
      <c r="F77" s="44"/>
      <c r="G77" s="44"/>
      <c r="H77" s="44"/>
      <c r="I77" s="44"/>
      <c r="J77" s="44"/>
      <c r="K77" s="44"/>
      <c r="L77" s="44"/>
      <c r="M77" s="44"/>
      <c r="N77" s="44"/>
    </row>
    <row r="78" spans="1:14" ht="18" x14ac:dyDescent="0.25">
      <c r="A78" s="44"/>
      <c r="B78" s="44"/>
      <c r="C78" s="44"/>
      <c r="D78" s="44"/>
      <c r="E78" s="44"/>
      <c r="F78" s="44"/>
      <c r="G78" s="44"/>
      <c r="H78" s="44"/>
      <c r="I78" s="44"/>
      <c r="J78" s="44"/>
      <c r="K78" s="44"/>
      <c r="L78" s="44"/>
      <c r="M78" s="44"/>
      <c r="N78" s="44"/>
    </row>
    <row r="79" spans="1:14" ht="18" x14ac:dyDescent="0.25">
      <c r="A79" s="44"/>
      <c r="B79" s="44"/>
      <c r="C79" s="44"/>
      <c r="D79" s="44"/>
      <c r="E79" s="44"/>
      <c r="F79" s="44"/>
      <c r="G79" s="44"/>
      <c r="H79" s="44"/>
      <c r="I79" s="44"/>
      <c r="J79" s="44"/>
      <c r="K79" s="44"/>
      <c r="L79" s="44"/>
      <c r="M79" s="44"/>
      <c r="N79" s="44"/>
    </row>
    <row r="80" spans="1:14" ht="18" x14ac:dyDescent="0.25">
      <c r="A80" s="44"/>
      <c r="B80" s="44"/>
      <c r="C80" s="44"/>
      <c r="D80" s="44"/>
      <c r="E80" s="44"/>
      <c r="F80" s="44"/>
      <c r="G80" s="44"/>
      <c r="H80" s="44"/>
      <c r="I80" s="44"/>
      <c r="J80" s="44"/>
      <c r="K80" s="44"/>
      <c r="L80" s="44"/>
      <c r="M80" s="44"/>
      <c r="N80" s="44"/>
    </row>
    <row r="81" spans="1:14" ht="18" x14ac:dyDescent="0.25">
      <c r="A81" s="44"/>
      <c r="B81" s="44"/>
      <c r="C81" s="44"/>
      <c r="D81" s="44"/>
      <c r="E81" s="44"/>
      <c r="F81" s="44"/>
      <c r="G81" s="44"/>
      <c r="H81" s="44"/>
      <c r="I81" s="44"/>
      <c r="J81" s="44"/>
      <c r="K81" s="44"/>
      <c r="L81" s="44"/>
      <c r="M81" s="44"/>
      <c r="N81" s="44"/>
    </row>
    <row r="82" spans="1:14" ht="18" x14ac:dyDescent="0.25">
      <c r="A82" s="44"/>
      <c r="B82" s="44"/>
      <c r="C82" s="44"/>
      <c r="D82" s="44"/>
      <c r="E82" s="44"/>
      <c r="F82" s="44"/>
      <c r="G82" s="44"/>
      <c r="H82" s="44"/>
      <c r="I82" s="44"/>
      <c r="J82" s="44"/>
      <c r="K82" s="44"/>
      <c r="L82" s="44"/>
      <c r="M82" s="44"/>
      <c r="N82" s="44"/>
    </row>
    <row r="83" spans="1:14" ht="18" x14ac:dyDescent="0.25">
      <c r="A83" s="44"/>
      <c r="B83" s="44"/>
      <c r="C83" s="44"/>
      <c r="D83" s="44"/>
      <c r="E83" s="44"/>
      <c r="F83" s="44"/>
      <c r="G83" s="44"/>
      <c r="H83" s="44"/>
      <c r="I83" s="44"/>
      <c r="J83" s="44"/>
      <c r="K83" s="44"/>
      <c r="L83" s="44"/>
      <c r="M83" s="44"/>
      <c r="N83" s="44"/>
    </row>
    <row r="84" spans="1:14" ht="18" x14ac:dyDescent="0.25">
      <c r="A84" s="44"/>
      <c r="B84" s="44"/>
      <c r="C84" s="44"/>
      <c r="D84" s="44"/>
      <c r="E84" s="44"/>
      <c r="F84" s="44"/>
      <c r="G84" s="44"/>
      <c r="H84" s="44"/>
      <c r="I84" s="44"/>
      <c r="J84" s="44"/>
      <c r="K84" s="44"/>
      <c r="L84" s="44"/>
      <c r="M84" s="44"/>
      <c r="N84" s="44"/>
    </row>
    <row r="85" spans="1:14" ht="18" x14ac:dyDescent="0.25">
      <c r="A85" s="44"/>
      <c r="B85" s="44"/>
      <c r="C85" s="44"/>
      <c r="D85" s="44"/>
      <c r="E85" s="44"/>
      <c r="F85" s="44"/>
      <c r="G85" s="44"/>
      <c r="H85" s="44"/>
      <c r="I85" s="44"/>
      <c r="J85" s="44"/>
      <c r="K85" s="44"/>
      <c r="L85" s="44"/>
      <c r="M85" s="44"/>
      <c r="N85" s="44"/>
    </row>
    <row r="86" spans="1:14" ht="18" x14ac:dyDescent="0.25">
      <c r="A86" s="44"/>
      <c r="B86" s="44"/>
      <c r="C86" s="44"/>
      <c r="D86" s="44"/>
      <c r="E86" s="44"/>
      <c r="F86" s="44"/>
      <c r="G86" s="44"/>
      <c r="H86" s="44"/>
      <c r="I86" s="44"/>
      <c r="J86" s="44"/>
      <c r="K86" s="44"/>
      <c r="L86" s="44"/>
      <c r="M86" s="44"/>
      <c r="N86" s="44"/>
    </row>
    <row r="87" spans="1:14" ht="18" x14ac:dyDescent="0.25">
      <c r="A87" s="44"/>
      <c r="B87" s="44"/>
      <c r="C87" s="44"/>
      <c r="D87" s="44"/>
      <c r="E87" s="44"/>
      <c r="F87" s="44"/>
      <c r="G87" s="44"/>
      <c r="H87" s="44"/>
      <c r="I87" s="44"/>
      <c r="J87" s="44"/>
      <c r="K87" s="44"/>
      <c r="L87" s="44"/>
      <c r="M87" s="44"/>
      <c r="N87" s="44"/>
    </row>
    <row r="88" spans="1:14" ht="18" x14ac:dyDescent="0.25">
      <c r="A88" s="44"/>
      <c r="B88" s="44"/>
      <c r="C88" s="44"/>
      <c r="D88" s="44"/>
      <c r="E88" s="44"/>
      <c r="F88" s="44"/>
      <c r="G88" s="44"/>
      <c r="H88" s="44"/>
      <c r="I88" s="44"/>
      <c r="J88" s="44"/>
      <c r="K88" s="44"/>
      <c r="L88" s="44"/>
      <c r="M88" s="44"/>
      <c r="N88" s="44"/>
    </row>
    <row r="89" spans="1:14" ht="18" x14ac:dyDescent="0.25">
      <c r="A89" s="44"/>
      <c r="B89" s="44"/>
      <c r="C89" s="44"/>
      <c r="D89" s="44"/>
      <c r="E89" s="44"/>
      <c r="F89" s="44"/>
      <c r="G89" s="44"/>
      <c r="H89" s="44"/>
      <c r="I89" s="44"/>
      <c r="J89" s="44"/>
      <c r="K89" s="44"/>
      <c r="L89" s="44"/>
      <c r="M89" s="44"/>
      <c r="N89" s="44"/>
    </row>
    <row r="90" spans="1:14" ht="18" x14ac:dyDescent="0.25">
      <c r="A90" s="44"/>
      <c r="B90" s="44"/>
      <c r="C90" s="44"/>
      <c r="D90" s="44"/>
      <c r="E90" s="44"/>
      <c r="F90" s="44"/>
      <c r="G90" s="44"/>
      <c r="H90" s="44"/>
      <c r="I90" s="44"/>
      <c r="J90" s="44"/>
      <c r="K90" s="44"/>
      <c r="L90" s="44"/>
      <c r="M90" s="44"/>
      <c r="N90" s="44"/>
    </row>
    <row r="91" spans="1:14" ht="18" x14ac:dyDescent="0.25">
      <c r="A91" s="44"/>
      <c r="B91" s="44"/>
      <c r="C91" s="44"/>
      <c r="D91" s="44"/>
      <c r="E91" s="44"/>
      <c r="F91" s="44"/>
      <c r="G91" s="44"/>
      <c r="H91" s="44"/>
      <c r="I91" s="44"/>
      <c r="J91" s="44"/>
      <c r="K91" s="44"/>
      <c r="L91" s="44"/>
      <c r="M91" s="44"/>
      <c r="N91" s="44"/>
    </row>
    <row r="92" spans="1:14" ht="18" x14ac:dyDescent="0.25">
      <c r="A92" s="44"/>
      <c r="B92" s="44"/>
      <c r="C92" s="44"/>
      <c r="D92" s="44"/>
      <c r="E92" s="44"/>
      <c r="F92" s="44"/>
      <c r="G92" s="44"/>
      <c r="H92" s="44"/>
      <c r="I92" s="44"/>
      <c r="J92" s="44"/>
      <c r="K92" s="44"/>
      <c r="L92" s="44"/>
      <c r="M92" s="44"/>
      <c r="N92" s="44"/>
    </row>
    <row r="93" spans="1:14" ht="18" x14ac:dyDescent="0.25">
      <c r="A93" s="44"/>
      <c r="B93" s="44"/>
      <c r="C93" s="44"/>
      <c r="D93" s="44"/>
      <c r="E93" s="44"/>
      <c r="F93" s="44"/>
      <c r="G93" s="44"/>
      <c r="H93" s="44"/>
      <c r="I93" s="44"/>
      <c r="J93" s="44"/>
      <c r="K93" s="44"/>
      <c r="L93" s="44"/>
      <c r="M93" s="44"/>
      <c r="N93" s="44"/>
    </row>
    <row r="94" spans="1:14" ht="18" x14ac:dyDescent="0.25">
      <c r="A94" s="44"/>
      <c r="B94" s="44"/>
      <c r="C94" s="44"/>
      <c r="D94" s="44"/>
      <c r="E94" s="44"/>
      <c r="F94" s="44"/>
      <c r="G94" s="44"/>
      <c r="H94" s="44"/>
      <c r="I94" s="44"/>
      <c r="J94" s="44"/>
      <c r="K94" s="44"/>
      <c r="L94" s="44"/>
      <c r="M94" s="44"/>
      <c r="N94" s="44"/>
    </row>
    <row r="95" spans="1:14" ht="18" x14ac:dyDescent="0.25">
      <c r="A95" s="44"/>
      <c r="B95" s="44"/>
      <c r="C95" s="44"/>
      <c r="D95" s="44"/>
      <c r="E95" s="44"/>
      <c r="F95" s="44"/>
      <c r="G95" s="44"/>
      <c r="H95" s="44"/>
      <c r="I95" s="44"/>
      <c r="J95" s="44"/>
      <c r="K95" s="44"/>
      <c r="L95" s="44"/>
      <c r="M95" s="44"/>
      <c r="N95" s="44"/>
    </row>
    <row r="96" spans="1:14" ht="18" x14ac:dyDescent="0.25">
      <c r="A96" s="44"/>
      <c r="B96" s="44"/>
      <c r="C96" s="44"/>
      <c r="D96" s="44"/>
      <c r="E96" s="44"/>
      <c r="F96" s="44"/>
      <c r="G96" s="44"/>
      <c r="H96" s="44"/>
      <c r="I96" s="44"/>
      <c r="J96" s="44"/>
      <c r="K96" s="44"/>
      <c r="L96" s="44"/>
      <c r="M96" s="44"/>
      <c r="N96" s="44"/>
    </row>
    <row r="97" spans="1:14" ht="18" x14ac:dyDescent="0.25">
      <c r="A97" s="44"/>
      <c r="B97" s="44"/>
      <c r="C97" s="44"/>
      <c r="D97" s="44"/>
      <c r="E97" s="44"/>
      <c r="F97" s="44"/>
      <c r="G97" s="44"/>
      <c r="H97" s="44"/>
      <c r="I97" s="44"/>
      <c r="J97" s="44"/>
      <c r="K97" s="44"/>
      <c r="L97" s="44"/>
      <c r="M97" s="44"/>
      <c r="N97" s="44"/>
    </row>
    <row r="98" spans="1:14" ht="18" x14ac:dyDescent="0.25">
      <c r="A98" s="44"/>
      <c r="B98" s="44"/>
      <c r="C98" s="44"/>
      <c r="D98" s="44"/>
      <c r="E98" s="44"/>
      <c r="F98" s="44"/>
      <c r="G98" s="44"/>
      <c r="H98" s="44"/>
      <c r="I98" s="44"/>
      <c r="J98" s="44"/>
      <c r="K98" s="44"/>
      <c r="L98" s="44"/>
      <c r="M98" s="44"/>
      <c r="N98" s="44"/>
    </row>
    <row r="99" spans="1:14" ht="18" x14ac:dyDescent="0.25">
      <c r="A99" s="44"/>
      <c r="B99" s="44"/>
      <c r="C99" s="44"/>
      <c r="D99" s="44"/>
      <c r="E99" s="44"/>
      <c r="F99" s="44"/>
      <c r="G99" s="44"/>
      <c r="H99" s="44"/>
      <c r="I99" s="44"/>
      <c r="J99" s="44"/>
      <c r="K99" s="44"/>
      <c r="L99" s="44"/>
      <c r="M99" s="44"/>
      <c r="N99" s="44"/>
    </row>
    <row r="100" spans="1:14" ht="18" x14ac:dyDescent="0.25">
      <c r="A100" s="44"/>
      <c r="B100" s="44"/>
      <c r="C100" s="44"/>
      <c r="D100" s="44"/>
      <c r="E100" s="44"/>
      <c r="F100" s="44"/>
      <c r="G100" s="44"/>
      <c r="H100" s="44"/>
      <c r="I100" s="44"/>
      <c r="J100" s="44"/>
      <c r="K100" s="44"/>
      <c r="L100" s="44"/>
      <c r="M100" s="44"/>
      <c r="N100" s="44"/>
    </row>
    <row r="101" spans="1:14" ht="18" x14ac:dyDescent="0.25">
      <c r="A101" s="44"/>
      <c r="B101" s="44"/>
      <c r="C101" s="44"/>
      <c r="D101" s="44"/>
      <c r="E101" s="44"/>
      <c r="F101" s="44"/>
      <c r="G101" s="44"/>
      <c r="H101" s="44"/>
      <c r="I101" s="44"/>
      <c r="J101" s="44"/>
      <c r="K101" s="44"/>
      <c r="L101" s="44"/>
      <c r="M101" s="44"/>
      <c r="N101" s="44"/>
    </row>
    <row r="102" spans="1:14" ht="18" x14ac:dyDescent="0.25">
      <c r="A102" s="44"/>
      <c r="B102" s="44"/>
      <c r="C102" s="44"/>
      <c r="D102" s="44"/>
      <c r="E102" s="44"/>
      <c r="F102" s="44"/>
      <c r="G102" s="44"/>
      <c r="H102" s="44"/>
      <c r="I102" s="44"/>
      <c r="J102" s="44"/>
      <c r="K102" s="44"/>
      <c r="L102" s="44"/>
      <c r="M102" s="44"/>
      <c r="N102" s="44"/>
    </row>
    <row r="103" spans="1:14" ht="18" x14ac:dyDescent="0.25">
      <c r="A103" s="44"/>
      <c r="B103" s="44"/>
      <c r="C103" s="44"/>
      <c r="D103" s="44"/>
      <c r="E103" s="44"/>
      <c r="F103" s="44"/>
      <c r="G103" s="44"/>
      <c r="H103" s="44"/>
      <c r="I103" s="44"/>
      <c r="J103" s="44"/>
      <c r="K103" s="44"/>
      <c r="L103" s="44"/>
      <c r="M103" s="44"/>
      <c r="N103" s="44"/>
    </row>
    <row r="104" spans="1:14" ht="18" x14ac:dyDescent="0.25">
      <c r="A104" s="44"/>
      <c r="B104" s="44"/>
      <c r="C104" s="44"/>
      <c r="D104" s="44"/>
      <c r="E104" s="44"/>
      <c r="F104" s="44"/>
      <c r="G104" s="44"/>
      <c r="H104" s="44"/>
      <c r="I104" s="44"/>
      <c r="J104" s="44"/>
      <c r="K104" s="44"/>
      <c r="L104" s="44"/>
      <c r="M104" s="44"/>
      <c r="N104" s="44"/>
    </row>
    <row r="105" spans="1:14" ht="18" x14ac:dyDescent="0.25">
      <c r="A105" s="44"/>
      <c r="B105" s="44"/>
      <c r="C105" s="44"/>
      <c r="D105" s="44"/>
      <c r="E105" s="44"/>
      <c r="F105" s="44"/>
      <c r="G105" s="44"/>
      <c r="H105" s="44"/>
      <c r="I105" s="44"/>
      <c r="J105" s="44"/>
      <c r="K105" s="44"/>
      <c r="L105" s="44"/>
      <c r="M105" s="44"/>
      <c r="N105" s="44"/>
    </row>
    <row r="106" spans="1:14" ht="18" x14ac:dyDescent="0.25">
      <c r="A106" s="44"/>
      <c r="B106" s="44"/>
      <c r="C106" s="44"/>
      <c r="D106" s="44"/>
      <c r="E106" s="44"/>
      <c r="F106" s="44"/>
      <c r="G106" s="44"/>
      <c r="H106" s="44"/>
      <c r="I106" s="44"/>
      <c r="J106" s="44"/>
      <c r="K106" s="44"/>
      <c r="L106" s="44"/>
      <c r="M106" s="44"/>
      <c r="N106" s="44"/>
    </row>
    <row r="107" spans="1:14" ht="18" x14ac:dyDescent="0.25">
      <c r="A107" s="44"/>
      <c r="B107" s="44"/>
      <c r="C107" s="44"/>
      <c r="D107" s="44"/>
      <c r="E107" s="44"/>
      <c r="F107" s="44"/>
      <c r="G107" s="44"/>
      <c r="H107" s="44"/>
      <c r="I107" s="44"/>
      <c r="J107" s="44"/>
      <c r="K107" s="44"/>
      <c r="L107" s="44"/>
      <c r="M107" s="44"/>
      <c r="N107" s="44"/>
    </row>
    <row r="108" spans="1:14" ht="18" x14ac:dyDescent="0.25">
      <c r="A108" s="44"/>
      <c r="B108" s="44"/>
      <c r="C108" s="44"/>
      <c r="D108" s="44"/>
      <c r="E108" s="44"/>
      <c r="F108" s="44"/>
      <c r="G108" s="44"/>
      <c r="H108" s="44"/>
      <c r="I108" s="44"/>
      <c r="J108" s="44"/>
      <c r="K108" s="44"/>
      <c r="L108" s="44"/>
      <c r="M108" s="44"/>
      <c r="N108" s="44"/>
    </row>
    <row r="109" spans="1:14" ht="18" x14ac:dyDescent="0.25">
      <c r="A109" s="44"/>
      <c r="B109" s="44"/>
      <c r="C109" s="44"/>
      <c r="D109" s="44"/>
      <c r="E109" s="44"/>
      <c r="F109" s="44"/>
      <c r="G109" s="44"/>
      <c r="H109" s="44"/>
      <c r="I109" s="44"/>
      <c r="J109" s="44"/>
      <c r="K109" s="44"/>
      <c r="L109" s="44"/>
      <c r="M109" s="44"/>
      <c r="N109" s="44"/>
    </row>
    <row r="110" spans="1:14" ht="18" x14ac:dyDescent="0.25">
      <c r="A110" s="44"/>
      <c r="B110" s="44"/>
      <c r="C110" s="44"/>
      <c r="D110" s="44"/>
      <c r="E110" s="44"/>
      <c r="F110" s="44"/>
      <c r="G110" s="44"/>
      <c r="H110" s="44"/>
      <c r="I110" s="44"/>
      <c r="J110" s="44"/>
      <c r="K110" s="44"/>
      <c r="L110" s="44"/>
      <c r="M110" s="44"/>
      <c r="N110" s="44"/>
    </row>
  </sheetData>
  <mergeCells count="5">
    <mergeCell ref="B9:H16"/>
    <mergeCell ref="B20:D20"/>
    <mergeCell ref="B25:H31"/>
    <mergeCell ref="B36:I41"/>
    <mergeCell ref="B46:K51"/>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O40"/>
  <sheetViews>
    <sheetView zoomScale="80" zoomScaleNormal="80" workbookViewId="0">
      <selection activeCell="F35" sqref="F35"/>
    </sheetView>
  </sheetViews>
  <sheetFormatPr defaultColWidth="10.875" defaultRowHeight="18" x14ac:dyDescent="0.25"/>
  <cols>
    <col min="1" max="1" width="10.875" style="44"/>
    <col min="2" max="2" width="14.875" style="44" customWidth="1"/>
    <col min="3" max="3" width="10.125" style="44" customWidth="1"/>
    <col min="4" max="4" width="7" style="44" customWidth="1"/>
    <col min="5" max="5" width="18.125" style="44" customWidth="1"/>
    <col min="6" max="6" width="10.375" style="44" customWidth="1"/>
    <col min="7" max="7" width="5.625" style="44" customWidth="1"/>
    <col min="8" max="8" width="6.125" style="44" customWidth="1"/>
    <col min="9" max="9" width="6" style="44" bestFit="1" customWidth="1"/>
    <col min="10" max="10" width="9" style="44" customWidth="1"/>
    <col min="11" max="11" width="6.125" style="44" customWidth="1"/>
    <col min="12" max="16384" width="10.875" style="44"/>
  </cols>
  <sheetData>
    <row r="1" spans="2:11" x14ac:dyDescent="0.25">
      <c r="B1" s="44" t="s">
        <v>58</v>
      </c>
    </row>
    <row r="2" spans="2:11" x14ac:dyDescent="0.25">
      <c r="B2" s="44" t="s">
        <v>59</v>
      </c>
    </row>
    <row r="3" spans="2:11" x14ac:dyDescent="0.25">
      <c r="B3" s="44" t="s">
        <v>60</v>
      </c>
    </row>
    <row r="4" spans="2:11" x14ac:dyDescent="0.25">
      <c r="B4" s="44" t="s">
        <v>61</v>
      </c>
    </row>
    <row r="5" spans="2:11" x14ac:dyDescent="0.25">
      <c r="B5" s="44" t="s">
        <v>62</v>
      </c>
    </row>
    <row r="7" spans="2:11" x14ac:dyDescent="0.25">
      <c r="B7" s="139" t="s">
        <v>11</v>
      </c>
      <c r="C7" s="140"/>
      <c r="D7" s="140"/>
      <c r="E7" s="140"/>
      <c r="F7" s="140"/>
      <c r="G7" s="140"/>
      <c r="H7" s="140"/>
      <c r="I7" s="140"/>
      <c r="J7" s="140"/>
      <c r="K7" s="141"/>
    </row>
    <row r="8" spans="2:11" x14ac:dyDescent="0.25">
      <c r="B8" s="64">
        <v>170</v>
      </c>
      <c r="C8" s="64">
        <v>105</v>
      </c>
      <c r="D8" s="64">
        <v>103</v>
      </c>
      <c r="E8" s="64">
        <v>105</v>
      </c>
      <c r="F8" s="64">
        <v>148</v>
      </c>
      <c r="G8" s="64">
        <v>158</v>
      </c>
      <c r="H8" s="64">
        <v>121</v>
      </c>
      <c r="I8" s="64">
        <v>130</v>
      </c>
      <c r="J8" s="64">
        <v>118</v>
      </c>
      <c r="K8" s="64">
        <v>157</v>
      </c>
    </row>
    <row r="9" spans="2:11" x14ac:dyDescent="0.25">
      <c r="B9" s="65">
        <v>159</v>
      </c>
      <c r="C9" s="65">
        <v>147</v>
      </c>
      <c r="D9" s="65">
        <v>132</v>
      </c>
      <c r="E9" s="65">
        <v>100</v>
      </c>
      <c r="F9" s="65">
        <v>115</v>
      </c>
      <c r="G9" s="65">
        <v>192</v>
      </c>
      <c r="H9" s="65">
        <v>158</v>
      </c>
      <c r="I9" s="65">
        <v>196</v>
      </c>
      <c r="J9" s="65">
        <v>149</v>
      </c>
      <c r="K9" s="65">
        <v>140</v>
      </c>
    </row>
    <row r="10" spans="2:11" x14ac:dyDescent="0.25">
      <c r="B10" s="64">
        <v>176</v>
      </c>
      <c r="C10" s="64">
        <v>199</v>
      </c>
      <c r="D10" s="64">
        <v>174</v>
      </c>
      <c r="E10" s="64">
        <v>107</v>
      </c>
      <c r="F10" s="64">
        <v>179</v>
      </c>
      <c r="G10" s="64">
        <v>183</v>
      </c>
      <c r="H10" s="64">
        <v>129</v>
      </c>
      <c r="I10" s="64">
        <v>194</v>
      </c>
      <c r="J10" s="64">
        <v>119</v>
      </c>
      <c r="K10" s="64">
        <v>150</v>
      </c>
    </row>
    <row r="11" spans="2:11" x14ac:dyDescent="0.25">
      <c r="B11" s="65">
        <v>198</v>
      </c>
      <c r="C11" s="65">
        <v>171</v>
      </c>
      <c r="D11" s="65">
        <v>120</v>
      </c>
      <c r="E11" s="65">
        <v>151</v>
      </c>
      <c r="F11" s="65">
        <v>163</v>
      </c>
      <c r="G11" s="65">
        <v>108</v>
      </c>
      <c r="H11" s="65">
        <v>184</v>
      </c>
      <c r="I11" s="65">
        <v>134</v>
      </c>
      <c r="J11" s="65">
        <v>186</v>
      </c>
      <c r="K11" s="65">
        <v>175</v>
      </c>
    </row>
    <row r="12" spans="2:11" x14ac:dyDescent="0.25">
      <c r="B12" s="64">
        <v>180</v>
      </c>
      <c r="C12" s="64">
        <v>114</v>
      </c>
      <c r="D12" s="64">
        <v>107</v>
      </c>
      <c r="E12" s="64">
        <v>107</v>
      </c>
      <c r="F12" s="64">
        <v>165</v>
      </c>
      <c r="G12" s="64">
        <v>137</v>
      </c>
      <c r="H12" s="64">
        <v>184</v>
      </c>
      <c r="I12" s="64">
        <v>200</v>
      </c>
      <c r="J12" s="64">
        <v>189</v>
      </c>
      <c r="K12" s="64">
        <v>103</v>
      </c>
    </row>
    <row r="14" spans="2:11" x14ac:dyDescent="0.25">
      <c r="B14" s="44" t="s">
        <v>3</v>
      </c>
      <c r="C14" s="70">
        <f>MIN(B8:K12)</f>
        <v>100</v>
      </c>
      <c r="D14" s="44" t="s">
        <v>12</v>
      </c>
    </row>
    <row r="15" spans="2:11" x14ac:dyDescent="0.25">
      <c r="B15" s="44" t="s">
        <v>4</v>
      </c>
      <c r="C15" s="70">
        <f>MAX(B8:K12)</f>
        <v>200</v>
      </c>
      <c r="D15" s="44" t="s">
        <v>13</v>
      </c>
    </row>
    <row r="17" spans="2:15" x14ac:dyDescent="0.25">
      <c r="B17" s="44" t="s">
        <v>14</v>
      </c>
    </row>
    <row r="18" spans="2:15" x14ac:dyDescent="0.25">
      <c r="B18" s="44" t="s">
        <v>15</v>
      </c>
      <c r="F18" s="66"/>
      <c r="L18" s="64">
        <f>C15-C14</f>
        <v>100</v>
      </c>
    </row>
    <row r="19" spans="2:15" x14ac:dyDescent="0.25">
      <c r="F19" s="66"/>
    </row>
    <row r="20" spans="2:15" x14ac:dyDescent="0.25">
      <c r="B20" s="44" t="s">
        <v>16</v>
      </c>
      <c r="F20" s="66"/>
    </row>
    <row r="22" spans="2:15" x14ac:dyDescent="0.25">
      <c r="B22" s="44" t="s">
        <v>63</v>
      </c>
      <c r="F22" s="70">
        <f>L18/5</f>
        <v>20</v>
      </c>
    </row>
    <row r="24" spans="2:15" x14ac:dyDescent="0.25">
      <c r="B24" s="44" t="s">
        <v>5</v>
      </c>
    </row>
    <row r="25" spans="2:15" x14ac:dyDescent="0.25">
      <c r="B25" s="44" t="s">
        <v>17</v>
      </c>
    </row>
    <row r="26" spans="2:15" x14ac:dyDescent="0.25">
      <c r="B26" s="44" t="s">
        <v>18</v>
      </c>
      <c r="C26" s="71">
        <f>C14</f>
        <v>100</v>
      </c>
      <c r="D26" s="44" t="s">
        <v>19</v>
      </c>
      <c r="E26" s="71">
        <f>F22</f>
        <v>20</v>
      </c>
      <c r="F26" s="44" t="s">
        <v>20</v>
      </c>
      <c r="O26" s="64">
        <f>C26+E26</f>
        <v>120</v>
      </c>
    </row>
    <row r="27" spans="2:15" x14ac:dyDescent="0.25">
      <c r="B27" s="44" t="s">
        <v>21</v>
      </c>
      <c r="C27" s="67"/>
      <c r="E27" s="67"/>
    </row>
    <row r="28" spans="2:15" x14ac:dyDescent="0.25">
      <c r="B28" s="44" t="s">
        <v>64</v>
      </c>
      <c r="C28" s="67"/>
      <c r="E28" s="67"/>
    </row>
    <row r="29" spans="2:15" x14ac:dyDescent="0.25">
      <c r="B29" s="44" t="s">
        <v>22</v>
      </c>
      <c r="C29" s="67"/>
      <c r="E29" s="67"/>
      <c r="F29" s="71">
        <f>O26</f>
        <v>120</v>
      </c>
      <c r="G29" s="44" t="s">
        <v>23</v>
      </c>
      <c r="K29" s="71">
        <f>F22</f>
        <v>20</v>
      </c>
      <c r="L29" s="44" t="s">
        <v>24</v>
      </c>
      <c r="M29" s="71">
        <f>F29+K29</f>
        <v>140</v>
      </c>
    </row>
    <row r="30" spans="2:15" x14ac:dyDescent="0.25">
      <c r="B30" s="44" t="s">
        <v>25</v>
      </c>
      <c r="C30" s="67"/>
      <c r="E30" s="67"/>
      <c r="F30" s="67"/>
      <c r="K30" s="67"/>
      <c r="M30" s="67"/>
    </row>
    <row r="31" spans="2:15" x14ac:dyDescent="0.25">
      <c r="B31" s="44" t="s">
        <v>26</v>
      </c>
      <c r="C31" s="67"/>
      <c r="E31" s="67"/>
      <c r="F31" s="67"/>
      <c r="K31" s="67"/>
      <c r="M31" s="67"/>
    </row>
    <row r="32" spans="2:15" x14ac:dyDescent="0.25">
      <c r="B32" s="44" t="s">
        <v>27</v>
      </c>
      <c r="C32" s="67"/>
      <c r="E32" s="67"/>
      <c r="F32" s="67"/>
      <c r="K32" s="67"/>
      <c r="M32" s="67"/>
    </row>
    <row r="34" spans="2:13" x14ac:dyDescent="0.25">
      <c r="B34" s="44" t="s">
        <v>6</v>
      </c>
      <c r="C34" s="70">
        <f>MIN(B8:K12)</f>
        <v>100</v>
      </c>
      <c r="D34" s="68" t="s">
        <v>8</v>
      </c>
      <c r="E34" s="68"/>
      <c r="F34" s="68" t="s">
        <v>9</v>
      </c>
    </row>
    <row r="35" spans="2:13" x14ac:dyDescent="0.25">
      <c r="B35" s="44" t="s">
        <v>7</v>
      </c>
      <c r="C35" s="64">
        <f>MAX(B8:K12)</f>
        <v>200</v>
      </c>
      <c r="D35" s="73">
        <v>120</v>
      </c>
      <c r="F35" s="72">
        <f t="array" ref="F35:F39">FREQUENCY(B8:K12,D35:D39)</f>
        <v>14</v>
      </c>
    </row>
    <row r="36" spans="2:13" x14ac:dyDescent="0.25">
      <c r="D36" s="74">
        <v>140</v>
      </c>
      <c r="F36" s="72">
        <v>7</v>
      </c>
    </row>
    <row r="37" spans="2:13" x14ac:dyDescent="0.25">
      <c r="D37" s="74">
        <v>160</v>
      </c>
      <c r="F37" s="72">
        <v>9</v>
      </c>
      <c r="M37" s="69"/>
    </row>
    <row r="38" spans="2:13" x14ac:dyDescent="0.25">
      <c r="D38" s="74">
        <v>180</v>
      </c>
      <c r="F38" s="72">
        <v>9</v>
      </c>
    </row>
    <row r="39" spans="2:13" x14ac:dyDescent="0.25">
      <c r="D39" s="75">
        <v>200</v>
      </c>
      <c r="F39" s="72">
        <v>11</v>
      </c>
    </row>
    <row r="40" spans="2:13" x14ac:dyDescent="0.25">
      <c r="E40" s="90"/>
      <c r="F40" s="91"/>
    </row>
  </sheetData>
  <mergeCells count="1">
    <mergeCell ref="B7:K7"/>
  </mergeCells>
  <pageMargins left="0.75" right="0.75" top="1" bottom="1" header="0.3" footer="0.3"/>
  <pageSetup orientation="portrait"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73"/>
  <sheetViews>
    <sheetView tabSelected="1" zoomScale="80" zoomScaleNormal="80" workbookViewId="0">
      <selection activeCell="P49" sqref="P49"/>
    </sheetView>
  </sheetViews>
  <sheetFormatPr defaultColWidth="10.875" defaultRowHeight="12.75" x14ac:dyDescent="0.2"/>
  <cols>
    <col min="1" max="2" width="10.875" customWidth="1"/>
    <col min="3" max="3" width="13" customWidth="1"/>
    <col min="4" max="10" width="10.875" customWidth="1"/>
    <col min="13" max="13" width="18" customWidth="1"/>
  </cols>
  <sheetData>
    <row r="1" spans="1:14" ht="18" x14ac:dyDescent="0.25">
      <c r="A1" s="44"/>
      <c r="B1" s="44"/>
      <c r="C1" s="44"/>
      <c r="D1" s="44"/>
      <c r="E1" s="44"/>
      <c r="F1" s="44"/>
      <c r="G1" s="44"/>
      <c r="H1" s="44"/>
      <c r="I1" s="44"/>
      <c r="J1" s="44"/>
      <c r="K1" s="44"/>
      <c r="L1" s="44"/>
    </row>
    <row r="2" spans="1:14" ht="18" x14ac:dyDescent="0.25">
      <c r="A2" s="44"/>
      <c r="B2" s="44" t="s">
        <v>65</v>
      </c>
      <c r="C2" s="44"/>
      <c r="D2" s="44"/>
      <c r="E2" s="44"/>
      <c r="F2" s="44"/>
      <c r="G2" s="44"/>
      <c r="H2" s="44"/>
      <c r="I2" s="44"/>
      <c r="J2" s="44"/>
      <c r="K2" s="44"/>
      <c r="L2" s="44"/>
    </row>
    <row r="3" spans="1:14" ht="18" x14ac:dyDescent="0.25">
      <c r="A3" s="44"/>
      <c r="B3" s="44" t="s">
        <v>66</v>
      </c>
      <c r="C3" s="44"/>
      <c r="D3" s="44"/>
      <c r="E3" s="44"/>
      <c r="F3" s="44"/>
      <c r="G3" s="44"/>
      <c r="H3" s="44"/>
      <c r="I3" s="44"/>
      <c r="J3" s="44"/>
      <c r="K3" s="44"/>
      <c r="L3" s="44"/>
    </row>
    <row r="4" spans="1:14" ht="18.75" thickBot="1" x14ac:dyDescent="0.3">
      <c r="A4" s="44"/>
      <c r="B4" s="44"/>
      <c r="C4" s="44"/>
      <c r="D4" s="44"/>
      <c r="E4" s="44"/>
      <c r="F4" s="44"/>
      <c r="G4" s="44"/>
      <c r="H4" s="44"/>
      <c r="I4" s="44"/>
      <c r="J4" s="44"/>
      <c r="K4" s="44"/>
      <c r="L4" s="94" t="s">
        <v>87</v>
      </c>
      <c r="M4" s="94" t="s">
        <v>88</v>
      </c>
      <c r="N4" s="95" t="s">
        <v>89</v>
      </c>
    </row>
    <row r="5" spans="1:14" ht="18" x14ac:dyDescent="0.25">
      <c r="A5" s="139" t="s">
        <v>11</v>
      </c>
      <c r="B5" s="140"/>
      <c r="C5" s="140"/>
      <c r="D5" s="140"/>
      <c r="E5" s="140"/>
      <c r="F5" s="140"/>
      <c r="G5" s="140"/>
      <c r="H5" s="140"/>
      <c r="I5" s="140"/>
      <c r="J5" s="141"/>
      <c r="K5" s="44"/>
      <c r="L5" s="92">
        <v>120</v>
      </c>
      <c r="M5" s="93">
        <v>14</v>
      </c>
      <c r="N5" s="93">
        <v>110</v>
      </c>
    </row>
    <row r="6" spans="1:14" ht="18" x14ac:dyDescent="0.25">
      <c r="A6" s="64">
        <v>170</v>
      </c>
      <c r="B6" s="64">
        <v>105</v>
      </c>
      <c r="C6" s="64">
        <v>103</v>
      </c>
      <c r="D6" s="64">
        <v>105</v>
      </c>
      <c r="E6" s="64">
        <v>148</v>
      </c>
      <c r="F6" s="64">
        <v>158</v>
      </c>
      <c r="G6" s="64">
        <v>121</v>
      </c>
      <c r="H6" s="64">
        <v>130</v>
      </c>
      <c r="I6" s="64">
        <v>118</v>
      </c>
      <c r="J6" s="64">
        <v>157</v>
      </c>
      <c r="K6" s="44"/>
      <c r="L6" s="92">
        <v>140</v>
      </c>
      <c r="M6" s="93">
        <v>7</v>
      </c>
      <c r="N6" s="93">
        <v>130</v>
      </c>
    </row>
    <row r="7" spans="1:14" ht="18" x14ac:dyDescent="0.25">
      <c r="A7" s="65">
        <v>159</v>
      </c>
      <c r="B7" s="65">
        <v>147</v>
      </c>
      <c r="C7" s="65">
        <v>132</v>
      </c>
      <c r="D7" s="65">
        <v>100</v>
      </c>
      <c r="E7" s="65">
        <v>115</v>
      </c>
      <c r="F7" s="65">
        <v>192</v>
      </c>
      <c r="G7" s="65">
        <v>158</v>
      </c>
      <c r="H7" s="65">
        <v>196</v>
      </c>
      <c r="I7" s="65">
        <v>149</v>
      </c>
      <c r="J7" s="65">
        <v>140</v>
      </c>
      <c r="K7" s="44"/>
      <c r="L7" s="92">
        <v>160</v>
      </c>
      <c r="M7" s="93">
        <v>9</v>
      </c>
      <c r="N7" s="93">
        <v>150</v>
      </c>
    </row>
    <row r="8" spans="1:14" ht="18" x14ac:dyDescent="0.25">
      <c r="A8" s="64">
        <v>176</v>
      </c>
      <c r="B8" s="64">
        <v>199</v>
      </c>
      <c r="C8" s="64">
        <v>174</v>
      </c>
      <c r="D8" s="64">
        <v>107</v>
      </c>
      <c r="E8" s="64">
        <v>179</v>
      </c>
      <c r="F8" s="64">
        <v>183</v>
      </c>
      <c r="G8" s="64">
        <v>129</v>
      </c>
      <c r="H8" s="64">
        <v>194</v>
      </c>
      <c r="I8" s="64">
        <v>119</v>
      </c>
      <c r="J8" s="64">
        <v>150</v>
      </c>
      <c r="K8" s="44"/>
      <c r="L8" s="92">
        <v>180</v>
      </c>
      <c r="M8" s="93">
        <v>9</v>
      </c>
      <c r="N8" s="93">
        <v>170</v>
      </c>
    </row>
    <row r="9" spans="1:14" ht="18" x14ac:dyDescent="0.25">
      <c r="A9" s="65">
        <v>198</v>
      </c>
      <c r="B9" s="65">
        <v>171</v>
      </c>
      <c r="C9" s="65">
        <v>120</v>
      </c>
      <c r="D9" s="65">
        <v>151</v>
      </c>
      <c r="E9" s="65">
        <v>163</v>
      </c>
      <c r="F9" s="65">
        <v>108</v>
      </c>
      <c r="G9" s="65">
        <v>184</v>
      </c>
      <c r="H9" s="65">
        <v>134</v>
      </c>
      <c r="I9" s="65">
        <v>186</v>
      </c>
      <c r="J9" s="65">
        <v>175</v>
      </c>
      <c r="K9" s="44"/>
      <c r="L9" s="92">
        <v>200</v>
      </c>
      <c r="M9" s="93">
        <v>11</v>
      </c>
      <c r="N9" s="93">
        <v>190</v>
      </c>
    </row>
    <row r="10" spans="1:14" ht="18" x14ac:dyDescent="0.25">
      <c r="A10" s="64">
        <v>180</v>
      </c>
      <c r="B10" s="64">
        <v>114</v>
      </c>
      <c r="C10" s="64">
        <v>107</v>
      </c>
      <c r="D10" s="64">
        <v>107</v>
      </c>
      <c r="E10" s="64">
        <v>165</v>
      </c>
      <c r="F10" s="64">
        <v>137</v>
      </c>
      <c r="G10" s="64">
        <v>184</v>
      </c>
      <c r="H10" s="64">
        <v>200</v>
      </c>
      <c r="I10" s="64">
        <v>189</v>
      </c>
      <c r="J10" s="64">
        <v>103</v>
      </c>
      <c r="K10" s="44"/>
      <c r="L10" s="93"/>
      <c r="M10" s="93"/>
    </row>
    <row r="11" spans="1:14" ht="18" x14ac:dyDescent="0.25">
      <c r="A11" s="44"/>
      <c r="B11" s="44"/>
      <c r="C11" s="44"/>
      <c r="D11" s="44"/>
      <c r="E11" s="44"/>
      <c r="F11" s="44"/>
      <c r="G11" s="44"/>
      <c r="H11" s="44"/>
      <c r="I11" s="44"/>
      <c r="J11" s="44"/>
      <c r="K11" s="44"/>
      <c r="L11" s="44"/>
    </row>
    <row r="12" spans="1:14" ht="18" x14ac:dyDescent="0.25">
      <c r="A12" s="44" t="s">
        <v>67</v>
      </c>
      <c r="B12" s="44"/>
      <c r="C12" s="44"/>
      <c r="D12" s="44"/>
      <c r="E12" s="44"/>
      <c r="F12" s="44"/>
      <c r="G12" s="44"/>
      <c r="H12" s="44"/>
      <c r="I12" s="44"/>
      <c r="J12" s="44"/>
      <c r="K12" s="44"/>
      <c r="L12" s="44"/>
    </row>
    <row r="13" spans="1:14" ht="18" x14ac:dyDescent="0.25">
      <c r="A13" s="44" t="s">
        <v>68</v>
      </c>
      <c r="B13" s="44"/>
      <c r="C13" s="44"/>
      <c r="D13" s="44"/>
      <c r="E13" s="44"/>
      <c r="F13" s="44"/>
      <c r="G13" s="44"/>
      <c r="H13" s="44"/>
      <c r="I13" s="44"/>
      <c r="J13" s="44"/>
      <c r="K13" s="44"/>
      <c r="L13" s="44"/>
    </row>
    <row r="15" spans="1:14" ht="18" x14ac:dyDescent="0.25">
      <c r="A15" s="44" t="s">
        <v>10</v>
      </c>
      <c r="B15" s="44"/>
      <c r="C15" s="44"/>
      <c r="D15" s="44"/>
      <c r="E15" s="44"/>
      <c r="F15" s="44"/>
      <c r="G15" s="44"/>
      <c r="H15" s="44"/>
      <c r="I15" s="44"/>
      <c r="J15" s="44"/>
      <c r="K15" s="44"/>
      <c r="L15" s="44"/>
      <c r="M15" s="44"/>
    </row>
    <row r="16" spans="1:14" ht="18" x14ac:dyDescent="0.25">
      <c r="A16" s="44"/>
      <c r="B16" s="44"/>
      <c r="C16" s="44"/>
      <c r="D16" s="44"/>
      <c r="E16" s="44"/>
      <c r="F16" s="44"/>
      <c r="G16" s="44"/>
      <c r="H16" s="44"/>
      <c r="I16" s="44"/>
      <c r="J16" s="44"/>
      <c r="K16" s="44"/>
      <c r="L16" s="44"/>
      <c r="M16" s="44"/>
    </row>
    <row r="17" spans="1:13" ht="18" x14ac:dyDescent="0.25">
      <c r="C17" s="58"/>
      <c r="D17" s="58"/>
      <c r="E17" s="58"/>
      <c r="F17" s="58"/>
      <c r="G17" s="58"/>
      <c r="H17" s="58"/>
      <c r="I17" s="58"/>
      <c r="J17" s="58"/>
      <c r="K17" s="58"/>
      <c r="L17" s="59"/>
      <c r="M17" s="44"/>
    </row>
    <row r="18" spans="1:13" ht="18" x14ac:dyDescent="0.25">
      <c r="C18" s="60"/>
      <c r="D18" s="60"/>
      <c r="E18" s="60"/>
      <c r="F18" s="60"/>
      <c r="G18" s="60"/>
      <c r="H18" s="60"/>
      <c r="I18" s="60"/>
      <c r="J18" s="60"/>
      <c r="K18" s="60"/>
      <c r="L18" s="61"/>
      <c r="M18" s="44"/>
    </row>
    <row r="19" spans="1:13" ht="18" x14ac:dyDescent="0.25">
      <c r="C19" s="60"/>
      <c r="D19" s="60"/>
      <c r="E19" s="60"/>
      <c r="F19" s="60"/>
      <c r="G19" s="60"/>
      <c r="H19" s="60"/>
      <c r="I19" s="60"/>
      <c r="J19" s="60"/>
      <c r="K19" s="60"/>
      <c r="L19" s="61"/>
      <c r="M19" s="44"/>
    </row>
    <row r="20" spans="1:13" ht="18" x14ac:dyDescent="0.25">
      <c r="C20" s="60"/>
      <c r="D20" s="60"/>
      <c r="E20" s="60"/>
      <c r="F20" s="60"/>
      <c r="G20" s="60"/>
      <c r="H20" s="60"/>
      <c r="I20" s="60"/>
      <c r="J20" s="60"/>
      <c r="K20" s="60"/>
      <c r="L20" s="61"/>
      <c r="M20" s="44"/>
    </row>
    <row r="21" spans="1:13" ht="18" x14ac:dyDescent="0.25">
      <c r="C21" s="60"/>
      <c r="D21" s="60"/>
      <c r="E21" s="60"/>
      <c r="F21" s="60"/>
      <c r="G21" s="60"/>
      <c r="H21" s="60"/>
      <c r="I21" s="60"/>
      <c r="J21" s="60"/>
      <c r="K21" s="60"/>
      <c r="L21" s="61"/>
      <c r="M21" s="44"/>
    </row>
    <row r="22" spans="1:13" ht="18" x14ac:dyDescent="0.25">
      <c r="C22" s="60"/>
      <c r="D22" s="60"/>
      <c r="E22" s="60"/>
      <c r="F22" s="60"/>
      <c r="G22" s="60"/>
      <c r="H22" s="60"/>
      <c r="I22" s="60"/>
      <c r="J22" s="60"/>
      <c r="K22" s="60"/>
      <c r="L22" s="61"/>
      <c r="M22" s="44"/>
    </row>
    <row r="23" spans="1:13" ht="18" x14ac:dyDescent="0.25">
      <c r="C23" s="60"/>
      <c r="D23" s="60"/>
      <c r="E23" s="60"/>
      <c r="F23" s="60"/>
      <c r="G23" s="60"/>
      <c r="H23" s="60"/>
      <c r="I23" s="60"/>
      <c r="J23" s="60"/>
      <c r="K23" s="60"/>
      <c r="L23" s="61"/>
      <c r="M23" s="44"/>
    </row>
    <row r="24" spans="1:13" ht="18" x14ac:dyDescent="0.25">
      <c r="A24" s="46"/>
      <c r="B24" s="60"/>
      <c r="C24" s="60"/>
      <c r="D24" s="60"/>
      <c r="E24" s="60"/>
      <c r="F24" s="60"/>
      <c r="G24" s="60"/>
      <c r="H24" s="60"/>
      <c r="I24" s="60"/>
      <c r="J24" s="60"/>
      <c r="K24" s="60"/>
      <c r="L24" s="61"/>
      <c r="M24" s="44"/>
    </row>
    <row r="25" spans="1:13" ht="18" x14ac:dyDescent="0.25">
      <c r="A25" s="46"/>
      <c r="B25" s="60"/>
      <c r="C25" s="60"/>
      <c r="D25" s="60"/>
      <c r="E25" s="60"/>
      <c r="F25" s="60"/>
      <c r="G25" s="60"/>
      <c r="H25" s="60"/>
      <c r="I25" s="60"/>
      <c r="J25" s="60"/>
      <c r="K25" s="60"/>
      <c r="L25" s="61"/>
      <c r="M25" s="44"/>
    </row>
    <row r="26" spans="1:13" ht="18" x14ac:dyDescent="0.25">
      <c r="A26" s="46"/>
      <c r="B26" s="60"/>
      <c r="C26" s="60"/>
      <c r="D26" s="60"/>
      <c r="E26" s="60"/>
      <c r="F26" s="60"/>
      <c r="G26" s="60"/>
      <c r="H26" s="60"/>
      <c r="I26" s="60"/>
      <c r="J26" s="60"/>
      <c r="K26" s="60"/>
      <c r="L26" s="61"/>
      <c r="M26" s="44"/>
    </row>
    <row r="27" spans="1:13" ht="18" x14ac:dyDescent="0.25">
      <c r="A27" s="46"/>
      <c r="B27" s="60"/>
      <c r="C27" s="60"/>
      <c r="D27" s="60"/>
      <c r="E27" s="60"/>
      <c r="F27" s="60"/>
      <c r="G27" s="60"/>
      <c r="H27" s="60"/>
      <c r="I27" s="60"/>
      <c r="J27" s="60"/>
      <c r="K27" s="60"/>
      <c r="L27" s="61"/>
      <c r="M27" s="44"/>
    </row>
    <row r="28" spans="1:13" ht="18" x14ac:dyDescent="0.25">
      <c r="A28" s="46"/>
      <c r="B28" s="60"/>
      <c r="C28" s="60"/>
      <c r="D28" s="60"/>
      <c r="E28" s="60"/>
      <c r="F28" s="60"/>
      <c r="G28" s="60"/>
      <c r="H28" s="60"/>
      <c r="I28" s="60"/>
      <c r="J28" s="60"/>
      <c r="K28" s="60"/>
      <c r="L28" s="61"/>
      <c r="M28" s="44"/>
    </row>
    <row r="29" spans="1:13" ht="18" x14ac:dyDescent="0.25">
      <c r="A29" s="46"/>
      <c r="B29" s="60"/>
      <c r="C29" s="60"/>
      <c r="D29" s="60"/>
      <c r="E29" s="60"/>
      <c r="F29" s="60"/>
      <c r="G29" s="60"/>
      <c r="H29" s="60"/>
      <c r="I29" s="60"/>
      <c r="J29" s="60"/>
      <c r="K29" s="60"/>
      <c r="L29" s="61"/>
      <c r="M29" s="44"/>
    </row>
    <row r="30" spans="1:13" ht="18" x14ac:dyDescent="0.25">
      <c r="A30" s="46"/>
      <c r="B30" s="60"/>
      <c r="C30" s="60"/>
      <c r="D30" s="60"/>
      <c r="E30" s="60"/>
      <c r="F30" s="60"/>
      <c r="G30" s="60"/>
      <c r="H30" s="60"/>
      <c r="I30" s="60"/>
      <c r="J30" s="60"/>
      <c r="K30" s="60"/>
      <c r="L30" s="61"/>
      <c r="M30" s="44"/>
    </row>
    <row r="31" spans="1:13" ht="18" x14ac:dyDescent="0.25">
      <c r="A31" s="46"/>
      <c r="B31" s="60"/>
      <c r="C31" s="60"/>
      <c r="D31" s="60"/>
      <c r="E31" s="60"/>
      <c r="F31" s="60"/>
      <c r="G31" s="60"/>
      <c r="H31" s="60"/>
      <c r="I31" s="60"/>
      <c r="J31" s="60"/>
      <c r="K31" s="60"/>
      <c r="L31" s="61"/>
      <c r="M31" s="44"/>
    </row>
    <row r="32" spans="1:13" ht="18" x14ac:dyDescent="0.25">
      <c r="A32" s="46"/>
      <c r="B32" s="60"/>
      <c r="C32" s="60"/>
      <c r="D32" s="60"/>
      <c r="E32" s="60"/>
      <c r="F32" s="60"/>
      <c r="G32" s="60"/>
      <c r="H32" s="60"/>
      <c r="I32" s="60"/>
      <c r="J32" s="60"/>
      <c r="K32" s="60"/>
      <c r="L32" s="61"/>
      <c r="M32" s="44"/>
    </row>
    <row r="33" spans="1:15" ht="18" x14ac:dyDescent="0.25">
      <c r="A33" s="46"/>
      <c r="B33" s="60"/>
      <c r="C33" s="60"/>
      <c r="D33" s="60"/>
      <c r="E33" s="60"/>
      <c r="F33" s="60"/>
      <c r="G33" s="60"/>
      <c r="H33" s="60"/>
      <c r="I33" s="60"/>
      <c r="J33" s="60"/>
      <c r="K33" s="60"/>
      <c r="L33" s="61"/>
      <c r="M33" s="44"/>
    </row>
    <row r="34" spans="1:15" ht="18" x14ac:dyDescent="0.25">
      <c r="A34" s="47"/>
      <c r="B34" s="62"/>
      <c r="C34" s="62"/>
      <c r="D34" s="62"/>
      <c r="E34" s="62"/>
      <c r="F34" s="62"/>
      <c r="G34" s="62"/>
      <c r="H34" s="62"/>
      <c r="I34" s="62"/>
      <c r="J34" s="62"/>
      <c r="K34" s="62"/>
      <c r="L34" s="63"/>
      <c r="M34" s="44"/>
    </row>
    <row r="35" spans="1:15" ht="18" x14ac:dyDescent="0.25">
      <c r="A35" s="44"/>
      <c r="B35" s="44"/>
      <c r="C35" s="44"/>
      <c r="D35" s="44"/>
      <c r="E35" s="44"/>
      <c r="F35" s="44"/>
      <c r="G35" s="44"/>
      <c r="H35" s="44"/>
      <c r="I35" s="44"/>
      <c r="J35" s="44"/>
      <c r="K35" s="44"/>
      <c r="L35" s="44"/>
      <c r="M35" s="44"/>
    </row>
    <row r="36" spans="1:15" ht="18" x14ac:dyDescent="0.25">
      <c r="A36" s="44" t="s">
        <v>70</v>
      </c>
      <c r="B36" s="44"/>
      <c r="C36" s="44"/>
      <c r="D36" s="44"/>
      <c r="E36" s="44"/>
      <c r="F36" s="44"/>
      <c r="G36" s="44"/>
      <c r="H36" s="44"/>
      <c r="I36" s="44"/>
      <c r="J36" s="44"/>
      <c r="K36" s="44"/>
      <c r="L36" s="44"/>
      <c r="M36" s="44"/>
    </row>
    <row r="37" spans="1:15" ht="18" x14ac:dyDescent="0.25">
      <c r="A37" s="44"/>
      <c r="B37" s="44"/>
      <c r="C37" s="44"/>
      <c r="D37" s="44"/>
      <c r="E37" s="44"/>
      <c r="F37" s="44"/>
      <c r="G37" s="44"/>
      <c r="H37" s="44"/>
      <c r="I37" s="44"/>
      <c r="J37" s="44"/>
      <c r="K37" s="44"/>
      <c r="L37" s="44"/>
      <c r="M37" s="44"/>
    </row>
    <row r="38" spans="1:15" s="44" customFormat="1" ht="18" x14ac:dyDescent="0.25">
      <c r="A38" s="45"/>
      <c r="B38" s="58"/>
      <c r="C38" s="58"/>
      <c r="D38" s="58"/>
      <c r="E38" s="58"/>
      <c r="F38" s="58"/>
      <c r="G38" s="58"/>
      <c r="H38" s="58"/>
      <c r="I38" s="58"/>
      <c r="J38" s="58"/>
      <c r="K38" s="58"/>
      <c r="L38" s="59"/>
    </row>
    <row r="39" spans="1:15" s="44" customFormat="1" ht="18" x14ac:dyDescent="0.25">
      <c r="A39" s="46"/>
      <c r="B39" s="60"/>
      <c r="C39" s="60"/>
      <c r="D39" s="60"/>
      <c r="E39" s="60"/>
      <c r="F39" s="60"/>
      <c r="G39" s="60"/>
      <c r="H39" s="60"/>
      <c r="I39" s="60"/>
      <c r="J39" s="60"/>
      <c r="K39" s="60"/>
      <c r="L39" s="61"/>
      <c r="N39" s="94" t="s">
        <v>88</v>
      </c>
      <c r="O39" s="94" t="s">
        <v>87</v>
      </c>
    </row>
    <row r="40" spans="1:15" s="44" customFormat="1" ht="18" x14ac:dyDescent="0.25">
      <c r="A40" s="46"/>
      <c r="B40" s="60"/>
      <c r="C40" s="60"/>
      <c r="D40" s="60"/>
      <c r="E40" s="60"/>
      <c r="F40" s="60"/>
      <c r="G40" s="60"/>
      <c r="H40" s="60"/>
      <c r="I40" s="60"/>
      <c r="J40" s="60"/>
      <c r="K40" s="60"/>
      <c r="L40" s="61"/>
      <c r="N40" s="93">
        <v>14</v>
      </c>
      <c r="O40" s="92">
        <v>120</v>
      </c>
    </row>
    <row r="41" spans="1:15" s="44" customFormat="1" ht="18" x14ac:dyDescent="0.25">
      <c r="A41" s="46"/>
      <c r="B41" s="60"/>
      <c r="C41" s="60"/>
      <c r="D41" s="60"/>
      <c r="E41" s="60"/>
      <c r="F41" s="60"/>
      <c r="G41" s="60"/>
      <c r="H41" s="60"/>
      <c r="I41" s="60"/>
      <c r="J41" s="60"/>
      <c r="K41" s="60"/>
      <c r="L41" s="61"/>
      <c r="N41" s="93">
        <v>7</v>
      </c>
      <c r="O41" s="92">
        <v>140</v>
      </c>
    </row>
    <row r="42" spans="1:15" s="44" customFormat="1" ht="18" x14ac:dyDescent="0.25">
      <c r="A42" s="46"/>
      <c r="B42" s="60"/>
      <c r="C42" s="60"/>
      <c r="D42" s="60"/>
      <c r="E42" s="60"/>
      <c r="F42" s="60"/>
      <c r="G42" s="60"/>
      <c r="H42" s="60"/>
      <c r="I42" s="60"/>
      <c r="J42" s="60"/>
      <c r="K42" s="60"/>
      <c r="L42" s="61"/>
      <c r="N42" s="93">
        <v>9</v>
      </c>
      <c r="O42" s="92">
        <v>160</v>
      </c>
    </row>
    <row r="43" spans="1:15" s="44" customFormat="1" ht="18" x14ac:dyDescent="0.25">
      <c r="A43" s="46"/>
      <c r="B43" s="60"/>
      <c r="C43" s="60"/>
      <c r="D43" s="60"/>
      <c r="E43" s="60"/>
      <c r="F43" s="60"/>
      <c r="G43" s="60"/>
      <c r="H43" s="60"/>
      <c r="I43" s="60"/>
      <c r="J43" s="60"/>
      <c r="K43" s="60"/>
      <c r="L43" s="61"/>
      <c r="N43" s="93">
        <v>9</v>
      </c>
      <c r="O43" s="92">
        <v>180</v>
      </c>
    </row>
    <row r="44" spans="1:15" s="44" customFormat="1" ht="18" x14ac:dyDescent="0.25">
      <c r="A44" s="46"/>
      <c r="B44" s="60"/>
      <c r="C44" s="60"/>
      <c r="D44" s="60"/>
      <c r="E44" s="60"/>
      <c r="F44" s="60"/>
      <c r="G44" s="60"/>
      <c r="H44" s="60"/>
      <c r="I44" s="60"/>
      <c r="J44" s="60"/>
      <c r="K44" s="60"/>
      <c r="L44" s="61"/>
      <c r="N44" s="93">
        <v>11</v>
      </c>
      <c r="O44" s="92">
        <v>200</v>
      </c>
    </row>
    <row r="45" spans="1:15" s="44" customFormat="1" ht="18" x14ac:dyDescent="0.25">
      <c r="A45" s="46"/>
      <c r="B45" s="60"/>
      <c r="C45" s="60"/>
      <c r="D45" s="60"/>
      <c r="E45" s="60"/>
      <c r="F45" s="60"/>
      <c r="G45" s="60"/>
      <c r="H45" s="60"/>
      <c r="I45" s="60"/>
      <c r="J45" s="60"/>
      <c r="K45" s="60"/>
      <c r="L45" s="61"/>
    </row>
    <row r="46" spans="1:15" s="44" customFormat="1" ht="18" x14ac:dyDescent="0.25">
      <c r="A46" s="46"/>
      <c r="B46" s="60"/>
      <c r="C46" s="60"/>
      <c r="D46" s="60"/>
      <c r="E46" s="60"/>
      <c r="F46" s="60"/>
      <c r="G46" s="60"/>
      <c r="H46" s="60"/>
      <c r="I46" s="60"/>
      <c r="J46" s="60"/>
      <c r="K46" s="60"/>
      <c r="L46" s="61"/>
    </row>
    <row r="47" spans="1:15" s="44" customFormat="1" ht="18" x14ac:dyDescent="0.25">
      <c r="A47" s="46"/>
      <c r="B47" s="60"/>
      <c r="C47" s="60"/>
      <c r="D47" s="60"/>
      <c r="E47" s="60"/>
      <c r="F47" s="60"/>
      <c r="G47" s="60"/>
      <c r="H47" s="60"/>
      <c r="I47" s="60"/>
      <c r="J47" s="60"/>
      <c r="K47" s="60"/>
      <c r="L47" s="61"/>
    </row>
    <row r="48" spans="1:15" s="44" customFormat="1" ht="18" x14ac:dyDescent="0.25">
      <c r="A48" s="46"/>
      <c r="B48" s="60"/>
      <c r="C48" s="60"/>
      <c r="D48" s="60"/>
      <c r="E48" s="60"/>
      <c r="F48" s="60"/>
      <c r="G48" s="60"/>
      <c r="H48" s="60"/>
      <c r="I48" s="60"/>
      <c r="J48" s="60"/>
      <c r="K48" s="60"/>
      <c r="L48" s="61"/>
    </row>
    <row r="49" spans="1:13" s="44" customFormat="1" ht="18" x14ac:dyDescent="0.25">
      <c r="A49" s="46"/>
      <c r="B49" s="60"/>
      <c r="C49" s="60"/>
      <c r="D49" s="60"/>
      <c r="E49" s="60"/>
      <c r="F49" s="60"/>
      <c r="G49" s="60"/>
      <c r="H49" s="60"/>
      <c r="I49" s="60"/>
      <c r="J49" s="60"/>
      <c r="K49" s="60"/>
      <c r="L49" s="61"/>
    </row>
    <row r="50" spans="1:13" s="44" customFormat="1" ht="18" x14ac:dyDescent="0.25">
      <c r="A50" s="46"/>
      <c r="B50" s="60"/>
      <c r="C50" s="60"/>
      <c r="D50" s="60"/>
      <c r="E50" s="60"/>
      <c r="F50" s="60"/>
      <c r="G50" s="60"/>
      <c r="H50" s="60"/>
      <c r="I50" s="60"/>
      <c r="J50" s="60"/>
      <c r="K50" s="60"/>
      <c r="L50" s="61"/>
    </row>
    <row r="51" spans="1:13" s="44" customFormat="1" ht="18" x14ac:dyDescent="0.25">
      <c r="A51" s="46"/>
      <c r="B51" s="60"/>
      <c r="C51" s="60"/>
      <c r="D51" s="60"/>
      <c r="E51" s="60"/>
      <c r="F51" s="60"/>
      <c r="G51" s="60"/>
      <c r="H51" s="60"/>
      <c r="I51" s="60"/>
      <c r="J51" s="60"/>
      <c r="K51" s="60"/>
      <c r="L51" s="61"/>
    </row>
    <row r="52" spans="1:13" s="44" customFormat="1" ht="18" x14ac:dyDescent="0.25">
      <c r="A52" s="47"/>
      <c r="B52" s="62"/>
      <c r="C52" s="62"/>
      <c r="D52" s="62"/>
      <c r="E52" s="62"/>
      <c r="F52" s="62"/>
      <c r="G52" s="62"/>
      <c r="H52" s="62"/>
      <c r="I52" s="62"/>
      <c r="J52" s="62"/>
      <c r="K52" s="62"/>
      <c r="L52" s="63"/>
    </row>
    <row r="53" spans="1:13" s="44" customFormat="1" ht="18" x14ac:dyDescent="0.25"/>
    <row r="54" spans="1:13" s="44" customFormat="1" ht="18" x14ac:dyDescent="0.25">
      <c r="A54" s="44" t="s">
        <v>69</v>
      </c>
    </row>
    <row r="55" spans="1:13" ht="18" x14ac:dyDescent="0.25">
      <c r="A55" s="44"/>
      <c r="B55" s="44"/>
      <c r="C55" s="44"/>
      <c r="D55" s="44"/>
      <c r="E55" s="44"/>
      <c r="F55" s="44"/>
      <c r="G55" s="44"/>
      <c r="H55" s="44"/>
      <c r="I55" s="44"/>
      <c r="J55" s="44"/>
      <c r="K55" s="44"/>
      <c r="L55" s="44"/>
      <c r="M55" s="44"/>
    </row>
    <row r="56" spans="1:13" ht="18" x14ac:dyDescent="0.25">
      <c r="A56" s="45"/>
      <c r="B56" s="58"/>
      <c r="C56" s="58"/>
      <c r="D56" s="58"/>
      <c r="E56" s="58"/>
      <c r="F56" s="58"/>
      <c r="G56" s="58"/>
      <c r="H56" s="58"/>
      <c r="I56" s="58"/>
      <c r="J56" s="58"/>
      <c r="K56" s="58"/>
      <c r="L56" s="58"/>
      <c r="M56" s="59"/>
    </row>
    <row r="57" spans="1:13" ht="18" x14ac:dyDescent="0.25">
      <c r="A57" s="46"/>
      <c r="B57" s="60"/>
      <c r="C57" s="60"/>
      <c r="D57" s="60"/>
      <c r="E57" s="60"/>
      <c r="F57" s="60"/>
      <c r="G57" s="60"/>
      <c r="H57" s="60"/>
      <c r="I57" s="60"/>
      <c r="J57" s="60"/>
      <c r="K57" s="60"/>
      <c r="L57" s="60"/>
      <c r="M57" s="61"/>
    </row>
    <row r="58" spans="1:13" ht="18" x14ac:dyDescent="0.25">
      <c r="A58" s="46"/>
      <c r="B58" s="60"/>
      <c r="C58" s="60"/>
      <c r="D58" s="60"/>
      <c r="E58" s="60"/>
      <c r="F58" s="60"/>
      <c r="G58" s="60"/>
      <c r="H58" s="60"/>
      <c r="I58" s="60"/>
      <c r="J58" s="60"/>
      <c r="K58" s="60"/>
      <c r="L58" s="60"/>
      <c r="M58" s="61"/>
    </row>
    <row r="59" spans="1:13" ht="18" x14ac:dyDescent="0.25">
      <c r="A59" s="46"/>
      <c r="B59" s="60"/>
      <c r="C59" s="60"/>
      <c r="D59" s="60"/>
      <c r="E59" s="60"/>
      <c r="F59" s="60"/>
      <c r="G59" s="60"/>
      <c r="H59" s="60"/>
      <c r="I59" s="60"/>
      <c r="J59" s="60"/>
      <c r="K59" s="60"/>
      <c r="L59" s="60"/>
      <c r="M59" s="61"/>
    </row>
    <row r="60" spans="1:13" ht="18" x14ac:dyDescent="0.25">
      <c r="A60" s="46"/>
      <c r="B60" s="60"/>
      <c r="C60" s="60"/>
      <c r="D60" s="60"/>
      <c r="E60" s="60"/>
      <c r="F60" s="60"/>
      <c r="G60" s="60"/>
      <c r="H60" s="60"/>
      <c r="I60" s="60"/>
      <c r="J60" s="60"/>
      <c r="K60" s="60"/>
      <c r="L60" s="60"/>
      <c r="M60" s="61"/>
    </row>
    <row r="61" spans="1:13" ht="18" x14ac:dyDescent="0.25">
      <c r="A61" s="46"/>
      <c r="B61" s="60"/>
      <c r="C61" s="60"/>
      <c r="D61" s="60"/>
      <c r="E61" s="60"/>
      <c r="F61" s="60"/>
      <c r="G61" s="60"/>
      <c r="H61" s="60"/>
      <c r="I61" s="60"/>
      <c r="J61" s="60"/>
      <c r="K61" s="60"/>
      <c r="L61" s="60"/>
      <c r="M61" s="61"/>
    </row>
    <row r="62" spans="1:13" ht="18" x14ac:dyDescent="0.25">
      <c r="A62" s="46"/>
      <c r="B62" s="60"/>
      <c r="C62" s="60"/>
      <c r="D62" s="60"/>
      <c r="E62" s="60"/>
      <c r="F62" s="60"/>
      <c r="G62" s="60"/>
      <c r="H62" s="60"/>
      <c r="I62" s="60"/>
      <c r="J62" s="60"/>
      <c r="K62" s="60"/>
      <c r="L62" s="60"/>
      <c r="M62" s="61"/>
    </row>
    <row r="63" spans="1:13" ht="18" x14ac:dyDescent="0.25">
      <c r="A63" s="46"/>
      <c r="B63" s="60"/>
      <c r="C63" s="60"/>
      <c r="D63" s="60"/>
      <c r="E63" s="60"/>
      <c r="F63" s="60"/>
      <c r="G63" s="60"/>
      <c r="H63" s="60"/>
      <c r="I63" s="60"/>
      <c r="J63" s="60"/>
      <c r="K63" s="60"/>
      <c r="L63" s="60"/>
      <c r="M63" s="61"/>
    </row>
    <row r="64" spans="1:13" ht="18" x14ac:dyDescent="0.25">
      <c r="A64" s="46"/>
      <c r="B64" s="60"/>
      <c r="C64" s="60"/>
      <c r="D64" s="60"/>
      <c r="E64" s="60"/>
      <c r="F64" s="60"/>
      <c r="G64" s="60"/>
      <c r="H64" s="60"/>
      <c r="I64" s="60"/>
      <c r="J64" s="60"/>
      <c r="K64" s="60"/>
      <c r="L64" s="60"/>
      <c r="M64" s="61"/>
    </row>
    <row r="65" spans="1:13" ht="18" x14ac:dyDescent="0.25">
      <c r="A65" s="46"/>
      <c r="B65" s="60"/>
      <c r="C65" s="60"/>
      <c r="D65" s="60"/>
      <c r="E65" s="60"/>
      <c r="F65" s="60"/>
      <c r="G65" s="60"/>
      <c r="H65" s="60"/>
      <c r="I65" s="60"/>
      <c r="J65" s="60"/>
      <c r="K65" s="60"/>
      <c r="L65" s="60"/>
      <c r="M65" s="61"/>
    </row>
    <row r="66" spans="1:13" ht="18" x14ac:dyDescent="0.25">
      <c r="A66" s="46"/>
      <c r="B66" s="60"/>
      <c r="C66" s="60"/>
      <c r="D66" s="60"/>
      <c r="E66" s="60"/>
      <c r="F66" s="60"/>
      <c r="G66" s="60"/>
      <c r="H66" s="60"/>
      <c r="I66" s="60"/>
      <c r="J66" s="60"/>
      <c r="K66" s="60"/>
      <c r="L66" s="60"/>
      <c r="M66" s="61"/>
    </row>
    <row r="67" spans="1:13" ht="18" x14ac:dyDescent="0.25">
      <c r="A67" s="46"/>
      <c r="B67" s="60"/>
      <c r="C67" s="60"/>
      <c r="D67" s="60"/>
      <c r="E67" s="60"/>
      <c r="F67" s="60"/>
      <c r="G67" s="60"/>
      <c r="H67" s="60"/>
      <c r="I67" s="60"/>
      <c r="J67" s="60"/>
      <c r="K67" s="60"/>
      <c r="L67" s="60"/>
      <c r="M67" s="61"/>
    </row>
    <row r="68" spans="1:13" ht="18" x14ac:dyDescent="0.25">
      <c r="A68" s="46"/>
      <c r="B68" s="60"/>
      <c r="C68" s="60"/>
      <c r="D68" s="60"/>
      <c r="E68" s="60"/>
      <c r="F68" s="60"/>
      <c r="G68" s="60"/>
      <c r="H68" s="60"/>
      <c r="I68" s="60"/>
      <c r="J68" s="60"/>
      <c r="K68" s="60"/>
      <c r="L68" s="60"/>
      <c r="M68" s="61"/>
    </row>
    <row r="69" spans="1:13" ht="18" x14ac:dyDescent="0.25">
      <c r="A69" s="46"/>
      <c r="B69" s="60"/>
      <c r="C69" s="60"/>
      <c r="D69" s="60"/>
      <c r="E69" s="60"/>
      <c r="F69" s="60"/>
      <c r="G69" s="60"/>
      <c r="H69" s="60"/>
      <c r="I69" s="60"/>
      <c r="J69" s="60"/>
      <c r="K69" s="60"/>
      <c r="L69" s="60"/>
      <c r="M69" s="61"/>
    </row>
    <row r="70" spans="1:13" ht="18" x14ac:dyDescent="0.25">
      <c r="A70" s="46"/>
      <c r="B70" s="60"/>
      <c r="C70" s="60"/>
      <c r="D70" s="60"/>
      <c r="E70" s="60"/>
      <c r="F70" s="60"/>
      <c r="G70" s="60"/>
      <c r="H70" s="60"/>
      <c r="I70" s="60"/>
      <c r="J70" s="60"/>
      <c r="K70" s="60"/>
      <c r="L70" s="60"/>
      <c r="M70" s="61"/>
    </row>
    <row r="71" spans="1:13" ht="18" x14ac:dyDescent="0.25">
      <c r="A71" s="46"/>
      <c r="B71" s="60"/>
      <c r="C71" s="60"/>
      <c r="D71" s="60"/>
      <c r="E71" s="60"/>
      <c r="F71" s="60"/>
      <c r="G71" s="60"/>
      <c r="H71" s="60"/>
      <c r="I71" s="60"/>
      <c r="J71" s="60"/>
      <c r="K71" s="60"/>
      <c r="L71" s="60"/>
      <c r="M71" s="61"/>
    </row>
    <row r="72" spans="1:13" ht="18" x14ac:dyDescent="0.25">
      <c r="A72" s="46"/>
      <c r="B72" s="60"/>
      <c r="C72" s="60"/>
      <c r="D72" s="60"/>
      <c r="E72" s="60"/>
      <c r="F72" s="60"/>
      <c r="G72" s="60"/>
      <c r="H72" s="60"/>
      <c r="I72" s="60"/>
      <c r="J72" s="60"/>
      <c r="K72" s="60"/>
      <c r="L72" s="60"/>
      <c r="M72" s="61"/>
    </row>
    <row r="73" spans="1:13" ht="18" x14ac:dyDescent="0.25">
      <c r="A73" s="47"/>
      <c r="B73" s="62"/>
      <c r="C73" s="62"/>
      <c r="D73" s="62"/>
      <c r="E73" s="62"/>
      <c r="F73" s="62"/>
      <c r="G73" s="62"/>
      <c r="H73" s="62"/>
      <c r="I73" s="62"/>
      <c r="J73" s="62"/>
      <c r="K73" s="62"/>
      <c r="L73" s="62"/>
      <c r="M73" s="63"/>
    </row>
  </sheetData>
  <sortState ref="L5:L9">
    <sortCondition ref="L5"/>
  </sortState>
  <mergeCells count="1">
    <mergeCell ref="A5:J5"/>
  </mergeCells>
  <pageMargins left="0.75" right="0.75" top="1" bottom="1" header="0.3" footer="0.3"/>
  <pageSetup orientation="portrait" r:id="rId1"/>
  <headerFooter alignWithMargins="0"/>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2.75" x14ac:dyDescent="0.2"/>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9</vt:i4>
      </vt:variant>
      <vt:variant>
        <vt:lpstr>Named Ranges</vt:lpstr>
      </vt:variant>
      <vt:variant>
        <vt:i4>1</vt:i4>
      </vt:variant>
    </vt:vector>
  </HeadingPairs>
  <TitlesOfParts>
    <vt:vector size="10" baseType="lpstr">
      <vt:lpstr>Week 2 HW Questions</vt:lpstr>
      <vt:lpstr>Q1 - Grade Calculator</vt:lpstr>
      <vt:lpstr>Sheet2</vt:lpstr>
      <vt:lpstr>Q2 - a-c</vt:lpstr>
      <vt:lpstr>Q2 - d-e</vt:lpstr>
      <vt:lpstr>Q3 - Built-In Functions</vt:lpstr>
      <vt:lpstr>Q4 - Frequency</vt:lpstr>
      <vt:lpstr>Q5 - Charts</vt:lpstr>
      <vt:lpstr>Sheet1</vt:lpstr>
      <vt:lpstr>'Q2 - a-c'!Print_Area</vt:lpstr>
    </vt:vector>
  </TitlesOfParts>
  <Company>UMUC</Company>
  <LinksUpToDate>false</LinksUpToDate>
  <SharedDoc>false</SharedDoc>
  <HyperlinkBase/>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Problem set 1 solutions</dc:title>
  <dc:creator>Debra/Monica/Yitshak</dc:creator>
  <cp:lastModifiedBy>GUSTAVO RUIZ</cp:lastModifiedBy>
  <cp:lastPrinted>2007-08-04T00:17:53Z</cp:lastPrinted>
  <dcterms:created xsi:type="dcterms:W3CDTF">2003-07-16T11:53:34Z</dcterms:created>
  <dcterms:modified xsi:type="dcterms:W3CDTF">2019-06-07T02:59:26Z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Offisync_UpdateToken">
    <vt:lpwstr>1</vt:lpwstr>
  </property>
  <property fmtid="{D5CDD505-2E9C-101B-9397-08002B2CF9AE}" pid="3" name="Jive_VersionGuid">
    <vt:lpwstr>4d386923-144b-40e8-8793-05b90800178e</vt:lpwstr>
  </property>
  <property fmtid="{D5CDD505-2E9C-101B-9397-08002B2CF9AE}" pid="4" name="Offisync_UniqueId">
    <vt:lpwstr>61037</vt:lpwstr>
  </property>
  <property fmtid="{D5CDD505-2E9C-101B-9397-08002B2CF9AE}" pid="5" name="Jive_LatestUserAccountName">
    <vt:lpwstr>dkuyatt</vt:lpwstr>
  </property>
  <property fmtid="{D5CDD505-2E9C-101B-9397-08002B2CF9AE}" pid="6" name="Offisync_ProviderInitializationData">
    <vt:lpwstr>https://engage.umuc.edu</vt:lpwstr>
  </property>
  <property fmtid="{D5CDD505-2E9C-101B-9397-08002B2CF9AE}" pid="7" name="Offisync_ServerID">
    <vt:lpwstr>3c807fa9-7129-41c1-97cd-0d7d4f6558ff</vt:lpwstr>
  </property>
</Properties>
</file>