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 activeTab="5"/>
  </bookViews>
  <sheets>
    <sheet name="4" sheetId="7" r:id="rId1"/>
    <sheet name="7-16" sheetId="6" r:id="rId2"/>
    <sheet name="7-18" sheetId="8" r:id="rId3"/>
    <sheet name="9-7" sheetId="10" r:id="rId4"/>
    <sheet name="9-27" sheetId="11" r:id="rId5"/>
    <sheet name="tab 4 " sheetId="5" r:id="rId6"/>
  </sheets>
  <definedNames>
    <definedName name="solver_adj" localSheetId="2" hidden="1">'7-18'!$B$3:$C$3</definedName>
    <definedName name="solver_adj" localSheetId="3" hidden="1">'9-7'!$B$2:$D$4</definedName>
    <definedName name="solver_cvg" localSheetId="2" hidden="1">0.0001</definedName>
    <definedName name="solver_cvg" localSheetId="3" hidden="1">0.0001</definedName>
    <definedName name="solver_drv" localSheetId="2" hidden="1">1</definedName>
    <definedName name="solver_drv" localSheetId="3" hidden="1">2</definedName>
    <definedName name="solver_eng" localSheetId="2" hidden="1">2</definedName>
    <definedName name="solver_eng" localSheetId="3" hidden="1">1</definedName>
    <definedName name="solver_est" localSheetId="2" hidden="1">1</definedName>
    <definedName name="solver_est" localSheetId="3" hidden="1">1</definedName>
    <definedName name="solver_itr" localSheetId="2" hidden="1">2147483647</definedName>
    <definedName name="solver_itr" localSheetId="3" hidden="1">2147483647</definedName>
    <definedName name="solver_lhs1" localSheetId="2" hidden="1">'7-18'!$B$3:$C$3</definedName>
    <definedName name="solver_lhs1" localSheetId="3" hidden="1">'9-7'!$F$2:$F$4</definedName>
    <definedName name="solver_lhs2" localSheetId="2" hidden="1">'7-18'!$B$3:$D$3</definedName>
    <definedName name="solver_lhs2" localSheetId="3" hidden="1">'9-7'!$B$6:$D$6</definedName>
    <definedName name="solver_mip" localSheetId="2" hidden="1">2147483647</definedName>
    <definedName name="solver_mip" localSheetId="3" hidden="1">2147483647</definedName>
    <definedName name="solver_mni" localSheetId="2" hidden="1">30</definedName>
    <definedName name="solver_mni" localSheetId="3" hidden="1">30</definedName>
    <definedName name="solver_mrt" localSheetId="2" hidden="1">0.075</definedName>
    <definedName name="solver_mrt" localSheetId="3" hidden="1">0.075</definedName>
    <definedName name="solver_msl" localSheetId="2" hidden="1">2</definedName>
    <definedName name="solver_msl" localSheetId="3" hidden="1">2</definedName>
    <definedName name="solver_neg" localSheetId="2" hidden="1">1</definedName>
    <definedName name="solver_neg" localSheetId="3" hidden="1">1</definedName>
    <definedName name="solver_nod" localSheetId="2" hidden="1">2147483647</definedName>
    <definedName name="solver_nod" localSheetId="3" hidden="1">2147483647</definedName>
    <definedName name="solver_num" localSheetId="2" hidden="1">2</definedName>
    <definedName name="solver_num" localSheetId="3" hidden="1">2</definedName>
    <definedName name="solver_nwt" localSheetId="2" hidden="1">1</definedName>
    <definedName name="solver_nwt" localSheetId="3" hidden="1">1</definedName>
    <definedName name="solver_opt" localSheetId="3" hidden="1">'9-7'!$B$7</definedName>
    <definedName name="solver_pre" localSheetId="2" hidden="1">0.000001</definedName>
    <definedName name="solver_pre" localSheetId="3" hidden="1">0.000001</definedName>
    <definedName name="solver_rbv" localSheetId="2" hidden="1">1</definedName>
    <definedName name="solver_rbv" localSheetId="3" hidden="1">2</definedName>
    <definedName name="solver_rel1" localSheetId="2" hidden="1">1</definedName>
    <definedName name="solver_rel1" localSheetId="3" hidden="1">1</definedName>
    <definedName name="solver_rel2" localSheetId="2" hidden="1">1</definedName>
    <definedName name="solver_rel2" localSheetId="3" hidden="1">1</definedName>
    <definedName name="solver_rhs1" localSheetId="2" hidden="1">'7-18'!$B$2:$C$2</definedName>
    <definedName name="solver_rhs1" localSheetId="3" hidden="1">'9-7'!$E$2:$E$4</definedName>
    <definedName name="solver_rhs2" localSheetId="2" hidden="1">'7-18'!$B$2:$D$2</definedName>
    <definedName name="solver_rhs2" localSheetId="3" hidden="1">'9-7'!$B$5:$D$5</definedName>
    <definedName name="solver_rlx" localSheetId="2" hidden="1">2</definedName>
    <definedName name="solver_rlx" localSheetId="3" hidden="1">2</definedName>
    <definedName name="solver_rsd" localSheetId="2" hidden="1">0</definedName>
    <definedName name="solver_rsd" localSheetId="3" hidden="1">0</definedName>
    <definedName name="solver_scl" localSheetId="2" hidden="1">1</definedName>
    <definedName name="solver_scl" localSheetId="3" hidden="1">2</definedName>
    <definedName name="solver_sho" localSheetId="2" hidden="1">2</definedName>
    <definedName name="solver_sho" localSheetId="3" hidden="1">1</definedName>
    <definedName name="solver_ssz" localSheetId="2" hidden="1">100</definedName>
    <definedName name="solver_ssz" localSheetId="3" hidden="1">100</definedName>
    <definedName name="solver_tim" localSheetId="2" hidden="1">2147483647</definedName>
    <definedName name="solver_tim" localSheetId="3" hidden="1">2147483647</definedName>
    <definedName name="solver_tol" localSheetId="2" hidden="1">0.01</definedName>
    <definedName name="solver_tol" localSheetId="3" hidden="1">0.01</definedName>
    <definedName name="solver_typ" localSheetId="2" hidden="1">1</definedName>
    <definedName name="solver_typ" localSheetId="3" hidden="1">2</definedName>
    <definedName name="solver_val" localSheetId="2" hidden="1">0</definedName>
    <definedName name="solver_val" localSheetId="3" hidden="1">0</definedName>
    <definedName name="solver_ver" localSheetId="2" hidden="1">3</definedName>
    <definedName name="solver_ver" localSheetId="3" hidden="1">3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11" l="1"/>
  <c r="H4" i="11"/>
  <c r="H3" i="11"/>
  <c r="H2" i="11"/>
  <c r="G3" i="11"/>
  <c r="G4" i="11"/>
  <c r="G5" i="11"/>
  <c r="G2" i="11"/>
  <c r="F3" i="11"/>
  <c r="F4" i="11"/>
  <c r="F5" i="11"/>
  <c r="F2" i="11"/>
  <c r="B7" i="10"/>
  <c r="C6" i="6"/>
  <c r="B6" i="6"/>
  <c r="L19" i="5"/>
  <c r="M19" i="5"/>
  <c r="N19" i="5" s="1"/>
</calcChain>
</file>

<file path=xl/sharedStrings.xml><?xml version="1.0" encoding="utf-8"?>
<sst xmlns="http://schemas.openxmlformats.org/spreadsheetml/2006/main" count="227" uniqueCount="77">
  <si>
    <t xml:space="preserve">sample </t>
  </si>
  <si>
    <t xml:space="preserve">mean </t>
  </si>
  <si>
    <t xml:space="preserve">range </t>
  </si>
  <si>
    <t xml:space="preserve">average </t>
  </si>
  <si>
    <t xml:space="preserve">average range 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</si>
  <si>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</si>
  <si>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</si>
  <si>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</si>
  <si>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</si>
  <si>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</si>
  <si>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</si>
  <si>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</si>
  <si>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</si>
  <si>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</si>
  <si>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</si>
  <si>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</si>
  <si>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</si>
  <si>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</si>
  <si>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</si>
  <si>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</si>
  <si>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</si>
  <si>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</si>
  <si>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</si>
  <si>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</si>
  <si>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</si>
  <si>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</si>
  <si>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</si>
  <si>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</si>
  <si>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Confidence Level(99.7%)</t>
  </si>
  <si>
    <t xml:space="preserve">Television </t>
  </si>
  <si>
    <t>Radio</t>
  </si>
  <si>
    <t xml:space="preserve">costs </t>
  </si>
  <si>
    <t>Budget</t>
  </si>
  <si>
    <t xml:space="preserve">Total </t>
  </si>
  <si>
    <t>Number of reach</t>
  </si>
  <si>
    <t>number of ads</t>
  </si>
  <si>
    <t>cost per ad</t>
  </si>
  <si>
    <t>z-Test: Two Sample for Means</t>
  </si>
  <si>
    <t>Known Variance</t>
  </si>
  <si>
    <t>Observations</t>
  </si>
  <si>
    <t>Hypothesized Mean Difference</t>
  </si>
  <si>
    <t>z</t>
  </si>
  <si>
    <t>P(Z&lt;=z) one-tail</t>
  </si>
  <si>
    <t>z Critical one-tail</t>
  </si>
  <si>
    <t>P(Z&lt;=z) two-tail</t>
  </si>
  <si>
    <t>z Critical two-tail</t>
  </si>
  <si>
    <t xml:space="preserve">demand </t>
  </si>
  <si>
    <t xml:space="preserve">Undergraduate </t>
  </si>
  <si>
    <t xml:space="preserve">Graduate </t>
  </si>
  <si>
    <t xml:space="preserve">highest </t>
  </si>
  <si>
    <t>cost</t>
  </si>
  <si>
    <t>Variance</t>
  </si>
  <si>
    <t>df</t>
  </si>
  <si>
    <t>Alb</t>
  </si>
  <si>
    <t>Boston</t>
  </si>
  <si>
    <t xml:space="preserve">Cleveland </t>
  </si>
  <si>
    <t>Capacity</t>
  </si>
  <si>
    <t xml:space="preserve">Desmonies </t>
  </si>
  <si>
    <t xml:space="preserve">Evansville </t>
  </si>
  <si>
    <t xml:space="preserve">FortLaundries </t>
  </si>
  <si>
    <t xml:space="preserve">Requirement </t>
  </si>
  <si>
    <t>Total</t>
  </si>
  <si>
    <t>total cost</t>
  </si>
  <si>
    <t>NURSE</t>
  </si>
  <si>
    <t>UROLOGY</t>
  </si>
  <si>
    <t>CARDIOLOGY</t>
  </si>
  <si>
    <t>ORTHOPEDICS</t>
  </si>
  <si>
    <t>OBSTRETRCS</t>
  </si>
  <si>
    <t>HAWKINS</t>
  </si>
  <si>
    <t>CONDRIAC</t>
  </si>
  <si>
    <t>BARDOT</t>
  </si>
  <si>
    <t>HOOLIHAN</t>
  </si>
  <si>
    <t>BEST COST</t>
  </si>
  <si>
    <t>F-Test Two-Sample for Variances</t>
  </si>
  <si>
    <t>F</t>
  </si>
  <si>
    <t>P(F&lt;=f) one-tail</t>
  </si>
  <si>
    <t>F Critical one-tail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</si>
</sst>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Fill="1" applyBorder="1" applyAlignment="1"/>
    <xf numFmtId="0" fontId="0" fillId="0" borderId="1" xfId="0" applyFill="1" applyBorder="1" applyAlignment="1"/>
    <xf numFmtId="0" fontId="2" fillId="0" borderId="2" xfId="0" applyFont="1" applyFill="1" applyBorder="1" applyAlignment="1">
      <alignment horizontal="center"/>
    </xf>
    <xf numFmtId="6" fontId="0" fillId="0" borderId="0" xfId="0" applyNumberFormat="1"/>
    <xf numFmtId="44" fontId="0" fillId="0" borderId="0" xfId="1" applyFont="1"/>
    <xf numFmtId="1" fontId="0" fillId="0" borderId="0" xfId="1" applyNumberFormat="1" applyFont="1"/>
    <xf numFmtId="1" fontId="0" fillId="0" borderId="0" xfId="0" applyNumberFormat="1"/>
    <xf numFmtId="164" fontId="0" fillId="0" borderId="0" xfId="1" applyNumberFormat="1" applyFont="1"/>
    <xf numFmtId="164" fontId="0" fillId="0" borderId="0" xfId="0" applyNumberFormat="1"/>
    <xf numFmtId="0" fontId="0" fillId="0" borderId="0" xfId="0" applyNumberFormat="1"/>
    <xf numFmtId="0" fontId="3" fillId="2" borderId="0" xfId="0" applyFont="1" applyFill="1"/>
    <xf numFmtId="44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15" sqref="C15"/>
    </sheetView>
  </sheetViews>
  <sheetFormatPr defaultRowHeight="15" x14ac:dyDescent="0.25"/>
  <cols>
    <col min="1" max="1" width="25.5703125" customWidth="1"/>
    <col min="2" max="2" width="9.42578125" customWidth="1"/>
  </cols>
  <sheetData>
    <row r="1" spans="1:3" x14ac:dyDescent="0.25">
      <c r="A1" t="s">
        <v>37</v>
      </c>
    </row>
    <row r="2" spans="1:3" ht="15.75" thickBot="1" x14ac:dyDescent="0.3"/>
    <row r="3" spans="1:3" x14ac:dyDescent="0.25">
      <c r="A3" s="3"/>
      <c r="B3" s="3">
        <v>200</v>
      </c>
      <c r="C3" s="3">
        <v>20</v>
      </c>
    </row>
    <row r="4" spans="1:3" x14ac:dyDescent="0.25">
      <c r="A4" s="1" t="s">
        <v>15</v>
      </c>
      <c r="B4" s="1">
        <v>500</v>
      </c>
      <c r="C4" s="1">
        <v>50</v>
      </c>
    </row>
    <row r="5" spans="1:3" x14ac:dyDescent="0.25">
      <c r="A5" s="1" t="s">
        <v>38</v>
      </c>
      <c r="B5" s="1">
        <v>2</v>
      </c>
      <c r="C5" s="1">
        <v>2</v>
      </c>
    </row>
    <row r="6" spans="1:3" x14ac:dyDescent="0.25">
      <c r="A6" s="1" t="s">
        <v>39</v>
      </c>
      <c r="B6" s="1">
        <v>1</v>
      </c>
      <c r="C6" s="1">
        <v>1</v>
      </c>
    </row>
    <row r="7" spans="1:3" x14ac:dyDescent="0.25">
      <c r="A7" s="1" t="s">
        <v>40</v>
      </c>
      <c r="B7" s="1">
        <v>4000</v>
      </c>
      <c r="C7" s="1"/>
    </row>
    <row r="8" spans="1:3" x14ac:dyDescent="0.25">
      <c r="A8" s="1" t="s">
        <v>41</v>
      </c>
      <c r="B8" s="1">
        <v>-1775</v>
      </c>
      <c r="C8" s="1"/>
    </row>
    <row r="9" spans="1:3" x14ac:dyDescent="0.25">
      <c r="A9" s="1" t="s">
        <v>42</v>
      </c>
      <c r="B9" s="1">
        <v>0</v>
      </c>
      <c r="C9" s="1"/>
    </row>
    <row r="10" spans="1:3" x14ac:dyDescent="0.25">
      <c r="A10" s="1" t="s">
        <v>43</v>
      </c>
      <c r="B10" s="1">
        <v>1.6448536269514715</v>
      </c>
      <c r="C10" s="1"/>
    </row>
    <row r="11" spans="1:3" x14ac:dyDescent="0.25">
      <c r="A11" s="1" t="s">
        <v>44</v>
      </c>
      <c r="B11" s="1">
        <v>0</v>
      </c>
      <c r="C11" s="1"/>
    </row>
    <row r="12" spans="1:3" ht="15.75" thickBot="1" x14ac:dyDescent="0.3">
      <c r="A12" s="2" t="s">
        <v>45</v>
      </c>
      <c r="B12" s="2">
        <v>1.9599639845400536</v>
      </c>
      <c r="C1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G13" sqref="G13"/>
    </sheetView>
  </sheetViews>
  <sheetFormatPr defaultRowHeight="15" x14ac:dyDescent="0.25"/>
  <cols>
    <col min="1" max="1" width="20.42578125" customWidth="1"/>
    <col min="3" max="3" width="12" customWidth="1"/>
  </cols>
  <sheetData>
    <row r="1" spans="1:4" x14ac:dyDescent="0.25">
      <c r="B1" t="s">
        <v>30</v>
      </c>
      <c r="C1" t="s">
        <v>29</v>
      </c>
      <c r="D1" t="s">
        <v>33</v>
      </c>
    </row>
    <row r="2" spans="1:4" x14ac:dyDescent="0.25">
      <c r="A2" t="s">
        <v>32</v>
      </c>
      <c r="D2" s="4">
        <v>40000</v>
      </c>
    </row>
    <row r="3" spans="1:4" x14ac:dyDescent="0.25">
      <c r="A3" t="s">
        <v>31</v>
      </c>
      <c r="B3" s="4">
        <v>200</v>
      </c>
      <c r="C3" s="4">
        <v>500</v>
      </c>
    </row>
    <row r="4" spans="1:4" x14ac:dyDescent="0.25">
      <c r="A4" t="s">
        <v>34</v>
      </c>
      <c r="B4">
        <v>3000</v>
      </c>
      <c r="C4">
        <v>7000</v>
      </c>
    </row>
    <row r="5" spans="1:4" x14ac:dyDescent="0.25">
      <c r="A5" t="s">
        <v>35</v>
      </c>
      <c r="B5">
        <v>10</v>
      </c>
      <c r="C5">
        <v>10</v>
      </c>
    </row>
    <row r="6" spans="1:4" x14ac:dyDescent="0.25">
      <c r="A6" t="s">
        <v>36</v>
      </c>
      <c r="B6" s="4">
        <f>B3/B5</f>
        <v>20</v>
      </c>
      <c r="C6" s="4">
        <f>C3/C5</f>
        <v>50</v>
      </c>
    </row>
    <row r="9" spans="1:4" x14ac:dyDescent="0.25">
      <c r="A9" t="s">
        <v>37</v>
      </c>
    </row>
    <row r="10" spans="1:4" ht="15.75" thickBot="1" x14ac:dyDescent="0.3"/>
    <row r="11" spans="1:4" x14ac:dyDescent="0.25">
      <c r="A11" s="3"/>
      <c r="B11" s="3">
        <v>200</v>
      </c>
      <c r="C11" s="3">
        <v>20</v>
      </c>
    </row>
    <row r="12" spans="1:4" x14ac:dyDescent="0.25">
      <c r="A12" s="1" t="s">
        <v>15</v>
      </c>
      <c r="B12" s="1">
        <v>500</v>
      </c>
      <c r="C12" s="1">
        <v>50</v>
      </c>
    </row>
    <row r="13" spans="1:4" x14ac:dyDescent="0.25">
      <c r="A13" s="1" t="s">
        <v>38</v>
      </c>
      <c r="B13" s="1">
        <v>2</v>
      </c>
      <c r="C13" s="1">
        <v>2</v>
      </c>
    </row>
    <row r="14" spans="1:4" x14ac:dyDescent="0.25">
      <c r="A14" s="1" t="s">
        <v>39</v>
      </c>
      <c r="B14" s="1">
        <v>1</v>
      </c>
      <c r="C14" s="1">
        <v>1</v>
      </c>
    </row>
    <row r="15" spans="1:4" x14ac:dyDescent="0.25">
      <c r="A15" s="1" t="s">
        <v>40</v>
      </c>
      <c r="B15" s="1">
        <v>4000</v>
      </c>
      <c r="C15" s="1"/>
    </row>
    <row r="16" spans="1:4" x14ac:dyDescent="0.25">
      <c r="A16" s="1" t="s">
        <v>41</v>
      </c>
      <c r="B16" s="1">
        <v>-1775</v>
      </c>
      <c r="C16" s="1"/>
    </row>
    <row r="17" spans="1:3" x14ac:dyDescent="0.25">
      <c r="A17" s="1" t="s">
        <v>42</v>
      </c>
      <c r="B17" s="1">
        <v>0</v>
      </c>
      <c r="C17" s="1"/>
    </row>
    <row r="18" spans="1:3" x14ac:dyDescent="0.25">
      <c r="A18" s="1" t="s">
        <v>43</v>
      </c>
      <c r="B18" s="1">
        <v>1.6448536269514715</v>
      </c>
      <c r="C18" s="1"/>
    </row>
    <row r="19" spans="1:3" x14ac:dyDescent="0.25">
      <c r="A19" s="1" t="s">
        <v>44</v>
      </c>
      <c r="B19" s="1">
        <v>0</v>
      </c>
      <c r="C19" s="1"/>
    </row>
    <row r="20" spans="1:3" ht="15.75" thickBot="1" x14ac:dyDescent="0.3">
      <c r="A20" s="2" t="s">
        <v>45</v>
      </c>
      <c r="B20" s="2">
        <v>1.9599639845400536</v>
      </c>
      <c r="C2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E13" sqref="E13"/>
    </sheetView>
  </sheetViews>
  <sheetFormatPr defaultRowHeight="15" x14ac:dyDescent="0.25"/>
  <cols>
    <col min="1" max="1" width="14.7109375" customWidth="1"/>
    <col min="2" max="2" width="21.7109375" customWidth="1"/>
  </cols>
  <sheetData>
    <row r="1" spans="1:4" x14ac:dyDescent="0.25">
      <c r="B1" t="s">
        <v>47</v>
      </c>
      <c r="C1" t="s">
        <v>48</v>
      </c>
      <c r="D1" t="s">
        <v>49</v>
      </c>
    </row>
    <row r="2" spans="1:4" x14ac:dyDescent="0.25">
      <c r="A2" t="s">
        <v>46</v>
      </c>
      <c r="B2">
        <v>30</v>
      </c>
      <c r="C2">
        <v>20</v>
      </c>
      <c r="D2">
        <v>60</v>
      </c>
    </row>
    <row r="3" spans="1:4" x14ac:dyDescent="0.25">
      <c r="A3" t="s">
        <v>50</v>
      </c>
      <c r="B3" s="4">
        <v>2500</v>
      </c>
      <c r="C3" s="4">
        <v>3000</v>
      </c>
      <c r="D3">
        <v>0</v>
      </c>
    </row>
    <row r="6" spans="1:4" x14ac:dyDescent="0.25">
      <c r="A6" t="s">
        <v>73</v>
      </c>
    </row>
    <row r="7" spans="1:4" ht="15.75" thickBot="1" x14ac:dyDescent="0.3"/>
    <row r="8" spans="1:4" x14ac:dyDescent="0.25">
      <c r="A8" s="3"/>
      <c r="B8" s="3">
        <v>30</v>
      </c>
      <c r="C8" s="3">
        <v>2500</v>
      </c>
    </row>
    <row r="9" spans="1:4" x14ac:dyDescent="0.25">
      <c r="A9" s="1" t="s">
        <v>15</v>
      </c>
      <c r="B9" s="1">
        <v>20</v>
      </c>
      <c r="C9" s="1">
        <v>3000</v>
      </c>
    </row>
    <row r="10" spans="1:4" x14ac:dyDescent="0.25">
      <c r="A10" s="1" t="s">
        <v>51</v>
      </c>
      <c r="B10" s="1" t="e">
        <v>#DIV/0!</v>
      </c>
      <c r="C10" s="1" t="e">
        <v>#DIV/0!</v>
      </c>
    </row>
    <row r="11" spans="1:4" x14ac:dyDescent="0.25">
      <c r="A11" s="1" t="s">
        <v>39</v>
      </c>
      <c r="B11" s="1">
        <v>1</v>
      </c>
      <c r="C11" s="1">
        <v>1</v>
      </c>
    </row>
    <row r="12" spans="1:4" x14ac:dyDescent="0.25">
      <c r="A12" s="1" t="s">
        <v>52</v>
      </c>
      <c r="B12" s="1">
        <v>0</v>
      </c>
      <c r="C12" s="1">
        <v>0</v>
      </c>
    </row>
    <row r="13" spans="1:4" x14ac:dyDescent="0.25">
      <c r="A13" s="1" t="s">
        <v>74</v>
      </c>
      <c r="B13" s="1">
        <v>1</v>
      </c>
      <c r="C13" s="1"/>
    </row>
    <row r="14" spans="1:4" x14ac:dyDescent="0.25">
      <c r="A14" s="1" t="s">
        <v>75</v>
      </c>
      <c r="B14" s="1" t="e">
        <v>#NULL!</v>
      </c>
      <c r="C14" s="1"/>
    </row>
    <row r="15" spans="1:4" ht="15.75" thickBot="1" x14ac:dyDescent="0.3">
      <c r="A15" s="2" t="s">
        <v>76</v>
      </c>
      <c r="B15" s="2" t="e">
        <v>#NUM!</v>
      </c>
      <c r="C15" s="2"/>
    </row>
  </sheetData>
  <dataConsolidate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activeCell="K16" sqref="K16"/>
    </sheetView>
  </sheetViews>
  <sheetFormatPr defaultRowHeight="15" x14ac:dyDescent="0.25"/>
  <cols>
    <col min="1" max="1" width="19" customWidth="1"/>
    <col min="2" max="2" width="18.140625" customWidth="1"/>
    <col min="4" max="4" width="12.42578125" customWidth="1"/>
  </cols>
  <sheetData>
    <row r="1" spans="1:12" x14ac:dyDescent="0.25">
      <c r="B1" t="s">
        <v>53</v>
      </c>
      <c r="C1" t="s">
        <v>54</v>
      </c>
      <c r="D1" t="s">
        <v>55</v>
      </c>
      <c r="E1" t="s">
        <v>56</v>
      </c>
      <c r="F1" t="s">
        <v>61</v>
      </c>
    </row>
    <row r="2" spans="1:12" x14ac:dyDescent="0.25">
      <c r="A2" t="s">
        <v>57</v>
      </c>
      <c r="B2">
        <v>53687091.200000003</v>
      </c>
      <c r="C2">
        <v>53687091.200000003</v>
      </c>
      <c r="D2">
        <v>53687091.200000003</v>
      </c>
      <c r="E2" s="10">
        <v>300</v>
      </c>
      <c r="F2" s="9">
        <v>0</v>
      </c>
    </row>
    <row r="3" spans="1:12" x14ac:dyDescent="0.25">
      <c r="A3" t="s">
        <v>58</v>
      </c>
      <c r="B3">
        <v>53687091.200000003</v>
      </c>
      <c r="C3">
        <v>53687091.200000003</v>
      </c>
      <c r="D3">
        <v>53687091.200000003</v>
      </c>
      <c r="E3" s="10">
        <v>150</v>
      </c>
      <c r="F3" s="9">
        <v>0</v>
      </c>
    </row>
    <row r="4" spans="1:12" x14ac:dyDescent="0.25">
      <c r="A4" t="s">
        <v>59</v>
      </c>
      <c r="B4">
        <v>53687091.200000003</v>
      </c>
      <c r="C4">
        <v>53687091.200000003</v>
      </c>
      <c r="D4">
        <v>53687091.200000003</v>
      </c>
      <c r="E4" s="10">
        <v>250</v>
      </c>
      <c r="F4" s="9">
        <v>0</v>
      </c>
      <c r="J4" s="8"/>
      <c r="K4" s="8"/>
      <c r="L4" s="9"/>
    </row>
    <row r="5" spans="1:12" x14ac:dyDescent="0.25">
      <c r="A5" t="s">
        <v>60</v>
      </c>
      <c r="B5" s="6">
        <v>200</v>
      </c>
      <c r="C5" s="6">
        <v>200</v>
      </c>
      <c r="D5" s="7">
        <v>300</v>
      </c>
      <c r="E5" s="10"/>
      <c r="J5" s="8"/>
      <c r="K5" s="8"/>
      <c r="L5" s="9"/>
    </row>
    <row r="6" spans="1:12" x14ac:dyDescent="0.25">
      <c r="A6" t="s">
        <v>33</v>
      </c>
      <c r="B6" s="9">
        <v>0</v>
      </c>
      <c r="C6" s="9">
        <v>0</v>
      </c>
      <c r="D6" s="9">
        <v>0</v>
      </c>
      <c r="J6" s="8"/>
      <c r="K6" s="8"/>
      <c r="L6" s="9"/>
    </row>
    <row r="7" spans="1:12" x14ac:dyDescent="0.25">
      <c r="A7" t="s">
        <v>62</v>
      </c>
      <c r="B7" s="11">
        <f>-SUMPRODUCT(B2:D4)</f>
        <v>-483183820.79999995</v>
      </c>
    </row>
    <row r="9" spans="1:12" x14ac:dyDescent="0.25">
      <c r="B9" t="s">
        <v>53</v>
      </c>
      <c r="C9" t="s">
        <v>54</v>
      </c>
      <c r="D9" t="s">
        <v>55</v>
      </c>
      <c r="E9" t="s">
        <v>56</v>
      </c>
    </row>
    <row r="10" spans="1:12" x14ac:dyDescent="0.25">
      <c r="A10" t="s">
        <v>57</v>
      </c>
      <c r="B10" s="8">
        <v>5</v>
      </c>
      <c r="C10" s="8">
        <v>4</v>
      </c>
      <c r="D10" s="9">
        <v>3</v>
      </c>
      <c r="E10" s="10">
        <v>300</v>
      </c>
    </row>
    <row r="11" spans="1:12" x14ac:dyDescent="0.25">
      <c r="A11" t="s">
        <v>58</v>
      </c>
      <c r="B11" s="8">
        <v>8</v>
      </c>
      <c r="C11" s="8">
        <v>4</v>
      </c>
      <c r="D11" s="9">
        <v>3</v>
      </c>
      <c r="E11" s="10">
        <v>150</v>
      </c>
    </row>
    <row r="12" spans="1:12" x14ac:dyDescent="0.25">
      <c r="A12" t="s">
        <v>59</v>
      </c>
      <c r="B12" s="8">
        <v>9</v>
      </c>
      <c r="C12" s="8">
        <v>7</v>
      </c>
      <c r="D12" s="9">
        <v>5</v>
      </c>
      <c r="E12" s="10">
        <v>250</v>
      </c>
    </row>
    <row r="13" spans="1:12" x14ac:dyDescent="0.25">
      <c r="A13" t="s">
        <v>60</v>
      </c>
      <c r="B13" s="6">
        <v>200</v>
      </c>
      <c r="C13" s="6">
        <v>200</v>
      </c>
      <c r="D13" s="7">
        <v>300</v>
      </c>
      <c r="E13" s="10"/>
    </row>
    <row r="14" spans="1:12" x14ac:dyDescent="0.25">
      <c r="A14" t="s">
        <v>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D16" sqref="D16"/>
    </sheetView>
  </sheetViews>
  <sheetFormatPr defaultRowHeight="15" x14ac:dyDescent="0.25"/>
  <cols>
    <col min="1" max="1" width="16.28515625" customWidth="1"/>
    <col min="3" max="3" width="18" customWidth="1"/>
    <col min="4" max="4" width="20.85546875" customWidth="1"/>
    <col min="5" max="5" width="13.7109375" customWidth="1"/>
    <col min="7" max="7" width="9.140625" customWidth="1"/>
    <col min="8" max="8" width="14.5703125" customWidth="1"/>
  </cols>
  <sheetData>
    <row r="1" spans="1:8" x14ac:dyDescent="0.25">
      <c r="A1" t="s">
        <v>63</v>
      </c>
      <c r="B1" t="s">
        <v>64</v>
      </c>
      <c r="C1" t="s">
        <v>65</v>
      </c>
      <c r="D1" t="s">
        <v>66</v>
      </c>
      <c r="E1" t="s">
        <v>67</v>
      </c>
      <c r="F1" t="s">
        <v>72</v>
      </c>
      <c r="G1" t="s">
        <v>63</v>
      </c>
    </row>
    <row r="2" spans="1:8" x14ac:dyDescent="0.25">
      <c r="A2" t="s">
        <v>68</v>
      </c>
      <c r="B2" s="5">
        <v>28</v>
      </c>
      <c r="C2" s="5">
        <v>18</v>
      </c>
      <c r="D2" s="5">
        <v>15</v>
      </c>
      <c r="E2" s="5">
        <v>75</v>
      </c>
      <c r="F2" s="12">
        <f>MIN(B2:E2)</f>
        <v>15</v>
      </c>
      <c r="G2">
        <f>MATCH(F2,B2:E2,0)</f>
        <v>3</v>
      </c>
      <c r="H2" t="str">
        <f>INDEX(B1:E1,,3)</f>
        <v>ORTHOPEDICS</v>
      </c>
    </row>
    <row r="3" spans="1:8" x14ac:dyDescent="0.25">
      <c r="A3" t="s">
        <v>69</v>
      </c>
      <c r="B3" s="5">
        <v>32</v>
      </c>
      <c r="C3" s="5">
        <v>48</v>
      </c>
      <c r="D3" s="5">
        <v>23</v>
      </c>
      <c r="E3" s="5">
        <v>38</v>
      </c>
      <c r="F3" s="12">
        <f t="shared" ref="F3:F5" si="0">MIN(B3:E3)</f>
        <v>23</v>
      </c>
      <c r="G3">
        <f t="shared" ref="G3:G5" si="1">MATCH(F3,B3:E3,0)</f>
        <v>3</v>
      </c>
      <c r="H3" t="str">
        <f>INDEX(B1:E1,,3)</f>
        <v>ORTHOPEDICS</v>
      </c>
    </row>
    <row r="4" spans="1:8" x14ac:dyDescent="0.25">
      <c r="A4" t="s">
        <v>70</v>
      </c>
      <c r="B4" s="5">
        <v>51</v>
      </c>
      <c r="C4" s="5">
        <v>36</v>
      </c>
      <c r="D4" s="5">
        <v>24</v>
      </c>
      <c r="E4" s="5">
        <v>36</v>
      </c>
      <c r="F4" s="12">
        <f t="shared" si="0"/>
        <v>24</v>
      </c>
      <c r="G4">
        <f t="shared" si="1"/>
        <v>3</v>
      </c>
      <c r="H4" t="str">
        <f>INDEX(B1:E1,,3)</f>
        <v>ORTHOPEDICS</v>
      </c>
    </row>
    <row r="5" spans="1:8" x14ac:dyDescent="0.25">
      <c r="A5" t="s">
        <v>71</v>
      </c>
      <c r="B5" s="5">
        <v>25</v>
      </c>
      <c r="C5" s="5">
        <v>38</v>
      </c>
      <c r="D5" s="5">
        <v>55</v>
      </c>
      <c r="E5" s="5">
        <v>12</v>
      </c>
      <c r="F5" s="12">
        <f t="shared" si="0"/>
        <v>12</v>
      </c>
      <c r="G5">
        <f t="shared" si="1"/>
        <v>4</v>
      </c>
      <c r="H5" t="str">
        <f>INDEX(B1:E1,,4)</f>
        <v>OBSTRETRCS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tabSelected="1" workbookViewId="0">
      <selection activeCell="D23" sqref="D23"/>
    </sheetView>
  </sheetViews>
  <sheetFormatPr defaultRowHeight="15" x14ac:dyDescent="0.25"/>
  <sheetData>
    <row r="1" spans="1:20" x14ac:dyDescent="0.25">
      <c r="A1" s="3" t="s">
        <v>5</v>
      </c>
      <c r="B1" s="3"/>
      <c r="C1" s="3" t="s">
        <v>6</v>
      </c>
      <c r="D1" s="3"/>
      <c r="E1" s="3" t="s">
        <v>7</v>
      </c>
      <c r="F1" s="3"/>
      <c r="G1" s="3" t="s">
        <v>8</v>
      </c>
      <c r="H1" s="3"/>
      <c r="I1" s="3" t="s">
        <v>9</v>
      </c>
      <c r="J1" s="3"/>
      <c r="K1" s="3" t="s">
        <v>10</v>
      </c>
      <c r="L1" s="3"/>
      <c r="M1" s="3" t="s">
        <v>11</v>
      </c>
      <c r="N1" s="3"/>
      <c r="O1" s="3" t="s">
        <v>12</v>
      </c>
      <c r="P1" s="3"/>
      <c r="Q1" s="3" t="s">
        <v>13</v>
      </c>
      <c r="R1" s="3"/>
      <c r="S1" s="3" t="s">
        <v>14</v>
      </c>
      <c r="T1" s="3"/>
    </row>
    <row r="2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1" t="s">
        <v>15</v>
      </c>
      <c r="B3" s="1">
        <v>514.5</v>
      </c>
      <c r="C3" s="1" t="s">
        <v>15</v>
      </c>
      <c r="D3" s="1">
        <v>590.5</v>
      </c>
      <c r="E3" s="1" t="s">
        <v>15</v>
      </c>
      <c r="F3" s="1">
        <v>568.5</v>
      </c>
      <c r="G3" s="1" t="s">
        <v>15</v>
      </c>
      <c r="H3" s="1">
        <v>499.5</v>
      </c>
      <c r="I3" s="1" t="s">
        <v>15</v>
      </c>
      <c r="J3" s="1">
        <v>603.5</v>
      </c>
      <c r="K3" s="1" t="s">
        <v>15</v>
      </c>
      <c r="L3" s="1">
        <v>570.5</v>
      </c>
      <c r="M3" s="1" t="s">
        <v>15</v>
      </c>
      <c r="N3" s="1">
        <v>526.5</v>
      </c>
      <c r="O3" s="1" t="s">
        <v>15</v>
      </c>
      <c r="P3" s="1">
        <v>542</v>
      </c>
      <c r="Q3" s="1" t="s">
        <v>15</v>
      </c>
      <c r="R3" s="1">
        <v>604</v>
      </c>
      <c r="S3" s="1" t="s">
        <v>15</v>
      </c>
      <c r="T3" s="1">
        <v>521</v>
      </c>
    </row>
    <row r="4" spans="1:20" x14ac:dyDescent="0.25">
      <c r="A4" s="1" t="s">
        <v>16</v>
      </c>
      <c r="B4" s="1">
        <v>464.49999999999994</v>
      </c>
      <c r="C4" s="1" t="s">
        <v>16</v>
      </c>
      <c r="D4" s="1">
        <v>496.49999999999994</v>
      </c>
      <c r="E4" s="1" t="s">
        <v>16</v>
      </c>
      <c r="F4" s="1">
        <v>511.5</v>
      </c>
      <c r="G4" s="1" t="s">
        <v>16</v>
      </c>
      <c r="H4" s="1">
        <v>434.49999999999994</v>
      </c>
      <c r="I4" s="1" t="s">
        <v>16</v>
      </c>
      <c r="J4" s="1">
        <v>468.5</v>
      </c>
      <c r="K4" s="1" t="s">
        <v>16</v>
      </c>
      <c r="L4" s="1">
        <v>436.49999999999994</v>
      </c>
      <c r="M4" s="1" t="s">
        <v>16</v>
      </c>
      <c r="N4" s="1">
        <v>425.49999999999994</v>
      </c>
      <c r="O4" s="1" t="s">
        <v>16</v>
      </c>
      <c r="P4" s="1">
        <v>443.99999999999994</v>
      </c>
      <c r="Q4" s="1" t="s">
        <v>16</v>
      </c>
      <c r="R4" s="1">
        <v>459</v>
      </c>
      <c r="S4" s="1" t="s">
        <v>16</v>
      </c>
      <c r="T4" s="1">
        <v>436.99999999999994</v>
      </c>
    </row>
    <row r="5" spans="1:20" x14ac:dyDescent="0.25">
      <c r="A5" s="1" t="s">
        <v>17</v>
      </c>
      <c r="B5" s="1">
        <v>514.5</v>
      </c>
      <c r="C5" s="1" t="s">
        <v>17</v>
      </c>
      <c r="D5" s="1">
        <v>590.5</v>
      </c>
      <c r="E5" s="1" t="s">
        <v>17</v>
      </c>
      <c r="F5" s="1">
        <v>568.5</v>
      </c>
      <c r="G5" s="1" t="s">
        <v>17</v>
      </c>
      <c r="H5" s="1">
        <v>499.5</v>
      </c>
      <c r="I5" s="1" t="s">
        <v>17</v>
      </c>
      <c r="J5" s="1">
        <v>603.5</v>
      </c>
      <c r="K5" s="1" t="s">
        <v>17</v>
      </c>
      <c r="L5" s="1">
        <v>570.5</v>
      </c>
      <c r="M5" s="1" t="s">
        <v>17</v>
      </c>
      <c r="N5" s="1">
        <v>526.5</v>
      </c>
      <c r="O5" s="1" t="s">
        <v>17</v>
      </c>
      <c r="P5" s="1">
        <v>542</v>
      </c>
      <c r="Q5" s="1" t="s">
        <v>17</v>
      </c>
      <c r="R5" s="1">
        <v>604</v>
      </c>
      <c r="S5" s="1" t="s">
        <v>17</v>
      </c>
      <c r="T5" s="1">
        <v>521</v>
      </c>
    </row>
    <row r="6" spans="1:20" x14ac:dyDescent="0.25">
      <c r="A6" s="1" t="s">
        <v>18</v>
      </c>
      <c r="B6" s="1" t="e">
        <v>#N/A</v>
      </c>
      <c r="C6" s="1" t="s">
        <v>18</v>
      </c>
      <c r="D6" s="1" t="e">
        <v>#N/A</v>
      </c>
      <c r="E6" s="1" t="s">
        <v>18</v>
      </c>
      <c r="F6" s="1" t="e">
        <v>#N/A</v>
      </c>
      <c r="G6" s="1" t="s">
        <v>18</v>
      </c>
      <c r="H6" s="1" t="e">
        <v>#N/A</v>
      </c>
      <c r="I6" s="1" t="s">
        <v>18</v>
      </c>
      <c r="J6" s="1" t="e">
        <v>#N/A</v>
      </c>
      <c r="K6" s="1" t="s">
        <v>18</v>
      </c>
      <c r="L6" s="1" t="e">
        <v>#N/A</v>
      </c>
      <c r="M6" s="1" t="s">
        <v>18</v>
      </c>
      <c r="N6" s="1" t="e">
        <v>#N/A</v>
      </c>
      <c r="O6" s="1" t="s">
        <v>18</v>
      </c>
      <c r="P6" s="1" t="e">
        <v>#N/A</v>
      </c>
      <c r="Q6" s="1" t="s">
        <v>18</v>
      </c>
      <c r="R6" s="1" t="e">
        <v>#N/A</v>
      </c>
      <c r="S6" s="1" t="s">
        <v>18</v>
      </c>
      <c r="T6" s="1" t="e">
        <v>#N/A</v>
      </c>
    </row>
    <row r="7" spans="1:20" x14ac:dyDescent="0.25">
      <c r="A7" s="1" t="s">
        <v>19</v>
      </c>
      <c r="B7" s="1">
        <v>656.90219972230261</v>
      </c>
      <c r="C7" s="1" t="s">
        <v>19</v>
      </c>
      <c r="D7" s="1">
        <v>702.15703371824168</v>
      </c>
      <c r="E7" s="1" t="s">
        <v>19</v>
      </c>
      <c r="F7" s="1">
        <v>723.37023715383816</v>
      </c>
      <c r="G7" s="1" t="s">
        <v>19</v>
      </c>
      <c r="H7" s="1">
        <v>614.47579285110976</v>
      </c>
      <c r="I7" s="1" t="s">
        <v>19</v>
      </c>
      <c r="J7" s="1">
        <v>662.55905397179504</v>
      </c>
      <c r="K7" s="1" t="s">
        <v>19</v>
      </c>
      <c r="L7" s="1">
        <v>617.30421997585597</v>
      </c>
      <c r="M7" s="1" t="s">
        <v>19</v>
      </c>
      <c r="N7" s="1">
        <v>601.74787078975191</v>
      </c>
      <c r="O7" s="1" t="s">
        <v>19</v>
      </c>
      <c r="P7" s="1">
        <v>627.91082169365416</v>
      </c>
      <c r="Q7" s="1" t="s">
        <v>19</v>
      </c>
      <c r="R7" s="1">
        <v>649.12402512925064</v>
      </c>
      <c r="S7" s="1" t="s">
        <v>19</v>
      </c>
      <c r="T7" s="1">
        <v>618.01132675704253</v>
      </c>
    </row>
    <row r="8" spans="1:20" x14ac:dyDescent="0.25">
      <c r="A8" s="1" t="s">
        <v>20</v>
      </c>
      <c r="B8" s="1">
        <v>431520.5</v>
      </c>
      <c r="C8" s="1" t="s">
        <v>20</v>
      </c>
      <c r="D8" s="1">
        <v>493024.5</v>
      </c>
      <c r="E8" s="1" t="s">
        <v>20</v>
      </c>
      <c r="F8" s="1">
        <v>523264.5</v>
      </c>
      <c r="G8" s="1" t="s">
        <v>20</v>
      </c>
      <c r="H8" s="1">
        <v>377580.5</v>
      </c>
      <c r="I8" s="1" t="s">
        <v>20</v>
      </c>
      <c r="J8" s="1">
        <v>438984.5</v>
      </c>
      <c r="K8" s="1" t="s">
        <v>20</v>
      </c>
      <c r="L8" s="1">
        <v>381064.5</v>
      </c>
      <c r="M8" s="1" t="s">
        <v>20</v>
      </c>
      <c r="N8" s="1">
        <v>362100.5</v>
      </c>
      <c r="O8" s="1" t="s">
        <v>20</v>
      </c>
      <c r="P8" s="1">
        <v>394272</v>
      </c>
      <c r="Q8" s="1" t="s">
        <v>20</v>
      </c>
      <c r="R8" s="1">
        <v>421362</v>
      </c>
      <c r="S8" s="1" t="s">
        <v>20</v>
      </c>
      <c r="T8" s="1">
        <v>381938</v>
      </c>
    </row>
    <row r="9" spans="1:20" x14ac:dyDescent="0.25">
      <c r="A9" s="1" t="s">
        <v>21</v>
      </c>
      <c r="B9" s="1" t="e">
        <v>#DIV/0!</v>
      </c>
      <c r="C9" s="1" t="s">
        <v>21</v>
      </c>
      <c r="D9" s="1" t="e">
        <v>#DIV/0!</v>
      </c>
      <c r="E9" s="1" t="s">
        <v>21</v>
      </c>
      <c r="F9" s="1" t="e">
        <v>#DIV/0!</v>
      </c>
      <c r="G9" s="1" t="s">
        <v>21</v>
      </c>
      <c r="H9" s="1" t="e">
        <v>#DIV/0!</v>
      </c>
      <c r="I9" s="1" t="s">
        <v>21</v>
      </c>
      <c r="J9" s="1" t="e">
        <v>#DIV/0!</v>
      </c>
      <c r="K9" s="1" t="s">
        <v>21</v>
      </c>
      <c r="L9" s="1" t="e">
        <v>#DIV/0!</v>
      </c>
      <c r="M9" s="1" t="s">
        <v>21</v>
      </c>
      <c r="N9" s="1" t="e">
        <v>#DIV/0!</v>
      </c>
      <c r="O9" s="1" t="s">
        <v>21</v>
      </c>
      <c r="P9" s="1" t="e">
        <v>#DIV/0!</v>
      </c>
      <c r="Q9" s="1" t="s">
        <v>21</v>
      </c>
      <c r="R9" s="1" t="e">
        <v>#DIV/0!</v>
      </c>
      <c r="S9" s="1" t="s">
        <v>21</v>
      </c>
      <c r="T9" s="1" t="e">
        <v>#DIV/0!</v>
      </c>
    </row>
    <row r="10" spans="1:20" x14ac:dyDescent="0.25">
      <c r="A10" s="1" t="s">
        <v>22</v>
      </c>
      <c r="B10" s="1" t="e">
        <v>#DIV/0!</v>
      </c>
      <c r="C10" s="1" t="s">
        <v>22</v>
      </c>
      <c r="D10" s="1" t="e">
        <v>#DIV/0!</v>
      </c>
      <c r="E10" s="1" t="s">
        <v>22</v>
      </c>
      <c r="F10" s="1" t="e">
        <v>#DIV/0!</v>
      </c>
      <c r="G10" s="1" t="s">
        <v>22</v>
      </c>
      <c r="H10" s="1" t="e">
        <v>#DIV/0!</v>
      </c>
      <c r="I10" s="1" t="s">
        <v>22</v>
      </c>
      <c r="J10" s="1" t="e">
        <v>#DIV/0!</v>
      </c>
      <c r="K10" s="1" t="s">
        <v>22</v>
      </c>
      <c r="L10" s="1" t="e">
        <v>#DIV/0!</v>
      </c>
      <c r="M10" s="1" t="s">
        <v>22</v>
      </c>
      <c r="N10" s="1" t="e">
        <v>#DIV/0!</v>
      </c>
      <c r="O10" s="1" t="s">
        <v>22</v>
      </c>
      <c r="P10" s="1" t="e">
        <v>#DIV/0!</v>
      </c>
      <c r="Q10" s="1" t="s">
        <v>22</v>
      </c>
      <c r="R10" s="1" t="e">
        <v>#DIV/0!</v>
      </c>
      <c r="S10" s="1" t="s">
        <v>22</v>
      </c>
      <c r="T10" s="1" t="e">
        <v>#DIV/0!</v>
      </c>
    </row>
    <row r="11" spans="1:20" x14ac:dyDescent="0.25">
      <c r="A11" s="1" t="s">
        <v>23</v>
      </c>
      <c r="B11" s="1">
        <v>929</v>
      </c>
      <c r="C11" s="1" t="s">
        <v>23</v>
      </c>
      <c r="D11" s="1">
        <v>993</v>
      </c>
      <c r="E11" s="1" t="s">
        <v>23</v>
      </c>
      <c r="F11" s="1">
        <v>1023</v>
      </c>
      <c r="G11" s="1" t="s">
        <v>23</v>
      </c>
      <c r="H11" s="1">
        <v>869</v>
      </c>
      <c r="I11" s="1" t="s">
        <v>23</v>
      </c>
      <c r="J11" s="1">
        <v>937</v>
      </c>
      <c r="K11" s="1" t="s">
        <v>23</v>
      </c>
      <c r="L11" s="1">
        <v>873</v>
      </c>
      <c r="M11" s="1" t="s">
        <v>23</v>
      </c>
      <c r="N11" s="1">
        <v>851</v>
      </c>
      <c r="O11" s="1" t="s">
        <v>23</v>
      </c>
      <c r="P11" s="1">
        <v>888</v>
      </c>
      <c r="Q11" s="1" t="s">
        <v>23</v>
      </c>
      <c r="R11" s="1">
        <v>918</v>
      </c>
      <c r="S11" s="1" t="s">
        <v>23</v>
      </c>
      <c r="T11" s="1">
        <v>874</v>
      </c>
    </row>
    <row r="12" spans="1:20" x14ac:dyDescent="0.25">
      <c r="A12" s="1" t="s">
        <v>24</v>
      </c>
      <c r="B12" s="1">
        <v>50</v>
      </c>
      <c r="C12" s="1" t="s">
        <v>24</v>
      </c>
      <c r="D12" s="1">
        <v>94</v>
      </c>
      <c r="E12" s="1" t="s">
        <v>24</v>
      </c>
      <c r="F12" s="1">
        <v>57</v>
      </c>
      <c r="G12" s="1" t="s">
        <v>24</v>
      </c>
      <c r="H12" s="1">
        <v>65</v>
      </c>
      <c r="I12" s="1" t="s">
        <v>24</v>
      </c>
      <c r="J12" s="1">
        <v>135</v>
      </c>
      <c r="K12" s="1" t="s">
        <v>24</v>
      </c>
      <c r="L12" s="1">
        <v>134</v>
      </c>
      <c r="M12" s="1" t="s">
        <v>24</v>
      </c>
      <c r="N12" s="1">
        <v>101</v>
      </c>
      <c r="O12" s="1" t="s">
        <v>24</v>
      </c>
      <c r="P12" s="1">
        <v>98</v>
      </c>
      <c r="Q12" s="1" t="s">
        <v>24</v>
      </c>
      <c r="R12" s="1">
        <v>145</v>
      </c>
      <c r="S12" s="1" t="s">
        <v>24</v>
      </c>
      <c r="T12" s="1">
        <v>84</v>
      </c>
    </row>
    <row r="13" spans="1:20" x14ac:dyDescent="0.25">
      <c r="A13" s="1" t="s">
        <v>25</v>
      </c>
      <c r="B13" s="1">
        <v>979</v>
      </c>
      <c r="C13" s="1" t="s">
        <v>25</v>
      </c>
      <c r="D13" s="1">
        <v>1087</v>
      </c>
      <c r="E13" s="1" t="s">
        <v>25</v>
      </c>
      <c r="F13" s="1">
        <v>1080</v>
      </c>
      <c r="G13" s="1" t="s">
        <v>25</v>
      </c>
      <c r="H13" s="1">
        <v>934</v>
      </c>
      <c r="I13" s="1" t="s">
        <v>25</v>
      </c>
      <c r="J13" s="1">
        <v>1072</v>
      </c>
      <c r="K13" s="1" t="s">
        <v>25</v>
      </c>
      <c r="L13" s="1">
        <v>1007</v>
      </c>
      <c r="M13" s="1" t="s">
        <v>25</v>
      </c>
      <c r="N13" s="1">
        <v>952</v>
      </c>
      <c r="O13" s="1" t="s">
        <v>25</v>
      </c>
      <c r="P13" s="1">
        <v>986</v>
      </c>
      <c r="Q13" s="1" t="s">
        <v>25</v>
      </c>
      <c r="R13" s="1">
        <v>1063</v>
      </c>
      <c r="S13" s="1" t="s">
        <v>25</v>
      </c>
      <c r="T13" s="1">
        <v>958</v>
      </c>
    </row>
    <row r="14" spans="1:20" x14ac:dyDescent="0.25">
      <c r="A14" s="1" t="s">
        <v>26</v>
      </c>
      <c r="B14" s="1">
        <v>1029</v>
      </c>
      <c r="C14" s="1" t="s">
        <v>26</v>
      </c>
      <c r="D14" s="1">
        <v>1181</v>
      </c>
      <c r="E14" s="1" t="s">
        <v>26</v>
      </c>
      <c r="F14" s="1">
        <v>1137</v>
      </c>
      <c r="G14" s="1" t="s">
        <v>26</v>
      </c>
      <c r="H14" s="1">
        <v>999</v>
      </c>
      <c r="I14" s="1" t="s">
        <v>26</v>
      </c>
      <c r="J14" s="1">
        <v>1207</v>
      </c>
      <c r="K14" s="1" t="s">
        <v>26</v>
      </c>
      <c r="L14" s="1">
        <v>1141</v>
      </c>
      <c r="M14" s="1" t="s">
        <v>26</v>
      </c>
      <c r="N14" s="1">
        <v>1053</v>
      </c>
      <c r="O14" s="1" t="s">
        <v>26</v>
      </c>
      <c r="P14" s="1">
        <v>1084</v>
      </c>
      <c r="Q14" s="1" t="s">
        <v>26</v>
      </c>
      <c r="R14" s="1">
        <v>1208</v>
      </c>
      <c r="S14" s="1" t="s">
        <v>26</v>
      </c>
      <c r="T14" s="1">
        <v>1042</v>
      </c>
    </row>
    <row r="15" spans="1:20" x14ac:dyDescent="0.25">
      <c r="A15" s="1" t="s">
        <v>27</v>
      </c>
      <c r="B15" s="1">
        <v>2</v>
      </c>
      <c r="C15" s="1" t="s">
        <v>27</v>
      </c>
      <c r="D15" s="1">
        <v>2</v>
      </c>
      <c r="E15" s="1" t="s">
        <v>27</v>
      </c>
      <c r="F15" s="1">
        <v>2</v>
      </c>
      <c r="G15" s="1" t="s">
        <v>27</v>
      </c>
      <c r="H15" s="1">
        <v>2</v>
      </c>
      <c r="I15" s="1" t="s">
        <v>27</v>
      </c>
      <c r="J15" s="1">
        <v>2</v>
      </c>
      <c r="K15" s="1" t="s">
        <v>27</v>
      </c>
      <c r="L15" s="1">
        <v>2</v>
      </c>
      <c r="M15" s="1" t="s">
        <v>27</v>
      </c>
      <c r="N15" s="1">
        <v>2</v>
      </c>
      <c r="O15" s="1" t="s">
        <v>27</v>
      </c>
      <c r="P15" s="1">
        <v>2</v>
      </c>
      <c r="Q15" s="1" t="s">
        <v>27</v>
      </c>
      <c r="R15" s="1">
        <v>2</v>
      </c>
      <c r="S15" s="1" t="s">
        <v>27</v>
      </c>
      <c r="T15" s="1">
        <v>2</v>
      </c>
    </row>
    <row r="16" spans="1:20" ht="15.75" thickBot="1" x14ac:dyDescent="0.3">
      <c r="A16" s="2" t="s">
        <v>28</v>
      </c>
      <c r="B16" s="2">
        <v>98569.231785606433</v>
      </c>
      <c r="C16" s="2" t="s">
        <v>28</v>
      </c>
      <c r="D16" s="2">
        <v>105359.79242530376</v>
      </c>
      <c r="E16" s="2" t="s">
        <v>28</v>
      </c>
      <c r="F16" s="2">
        <v>108542.86772516189</v>
      </c>
      <c r="G16" s="2" t="s">
        <v>28</v>
      </c>
      <c r="H16" s="2">
        <v>92203.081185890202</v>
      </c>
      <c r="I16" s="2" t="s">
        <v>28</v>
      </c>
      <c r="J16" s="2">
        <v>99418.051865568617</v>
      </c>
      <c r="K16" s="2" t="s">
        <v>28</v>
      </c>
      <c r="L16" s="2">
        <v>92627.491225871272</v>
      </c>
      <c r="M16" s="2" t="s">
        <v>28</v>
      </c>
      <c r="N16" s="2">
        <v>90293.236005975326</v>
      </c>
      <c r="O16" s="2" t="s">
        <v>28</v>
      </c>
      <c r="P16" s="2">
        <v>94219.028875800344</v>
      </c>
      <c r="Q16" s="2" t="s">
        <v>28</v>
      </c>
      <c r="R16" s="2">
        <v>97402.104175658475</v>
      </c>
      <c r="S16" s="2" t="s">
        <v>28</v>
      </c>
      <c r="T16" s="2">
        <v>92733.593735866554</v>
      </c>
    </row>
    <row r="18" spans="1:14" x14ac:dyDescent="0.25">
      <c r="A18" t="s">
        <v>0</v>
      </c>
      <c r="B18">
        <v>1</v>
      </c>
      <c r="C18">
        <v>2</v>
      </c>
      <c r="D18">
        <v>3</v>
      </c>
      <c r="E18">
        <v>4</v>
      </c>
      <c r="F18">
        <v>5</v>
      </c>
      <c r="G18">
        <v>6</v>
      </c>
      <c r="H18">
        <v>7</v>
      </c>
      <c r="I18">
        <v>8</v>
      </c>
      <c r="J18">
        <v>9</v>
      </c>
      <c r="K18">
        <v>10</v>
      </c>
      <c r="L18" t="s">
        <v>3</v>
      </c>
      <c r="M18" t="s">
        <v>4</v>
      </c>
    </row>
    <row r="19" spans="1:14" x14ac:dyDescent="0.25">
      <c r="A19" t="s">
        <v>1</v>
      </c>
      <c r="B19">
        <v>979</v>
      </c>
      <c r="C19">
        <v>1087</v>
      </c>
      <c r="D19">
        <v>1080</v>
      </c>
      <c r="E19">
        <v>934</v>
      </c>
      <c r="F19">
        <v>1072</v>
      </c>
      <c r="G19">
        <v>1007</v>
      </c>
      <c r="H19">
        <v>952</v>
      </c>
      <c r="I19">
        <v>986</v>
      </c>
      <c r="J19">
        <v>1063</v>
      </c>
      <c r="K19">
        <v>958</v>
      </c>
      <c r="L19">
        <f>AVERAGE(B19:K19)</f>
        <v>1011.8</v>
      </c>
      <c r="M19">
        <f>AVERAGEA(L19)</f>
        <v>1011.8</v>
      </c>
      <c r="N19">
        <f>AVERAGEA(M19)</f>
        <v>1011.8</v>
      </c>
    </row>
    <row r="20" spans="1:14" x14ac:dyDescent="0.25">
      <c r="A20" t="s">
        <v>2</v>
      </c>
      <c r="B20">
        <v>50</v>
      </c>
      <c r="C20">
        <v>94</v>
      </c>
      <c r="D20">
        <v>57</v>
      </c>
      <c r="E20">
        <v>65</v>
      </c>
      <c r="F20">
        <v>135</v>
      </c>
      <c r="G20">
        <v>134</v>
      </c>
      <c r="H20">
        <v>101</v>
      </c>
      <c r="I20">
        <v>98</v>
      </c>
      <c r="J20">
        <v>145</v>
      </c>
      <c r="K20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4</vt:lpstr>
      <vt:lpstr>7-16</vt:lpstr>
      <vt:lpstr>7-18</vt:lpstr>
      <vt:lpstr>9-7</vt:lpstr>
      <vt:lpstr>9-27</vt:lpstr>
      <vt:lpstr>tab 4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 ABRAHAM</dc:creator>
  <cp:lastModifiedBy>USER 1</cp:lastModifiedBy>
  <dcterms:created xsi:type="dcterms:W3CDTF">2018-11-28T19:45:54Z</dcterms:created>
  <dcterms:modified xsi:type="dcterms:W3CDTF">2018-11-28T22:38:10Z</dcterms:modified>
</cp:coreProperties>
</file>