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1475" windowHeight="5460" activeTab="1"/>
  </bookViews>
  <sheets>
    <sheet name="Question 1" sheetId="1" r:id="rId1"/>
    <sheet name="Question 2" sheetId="2" r:id="rId2"/>
  </sheets>
  <calcPr calcId="144525"/>
</workbook>
</file>

<file path=xl/calcChain.xml><?xml version="1.0" encoding="utf-8"?>
<calcChain xmlns="http://schemas.openxmlformats.org/spreadsheetml/2006/main">
  <c r="A40" i="2" l="1"/>
  <c r="A37" i="2"/>
  <c r="A34" i="2"/>
  <c r="A32" i="2"/>
  <c r="A29" i="2"/>
  <c r="A27" i="2"/>
  <c r="A23" i="2"/>
  <c r="A16" i="2"/>
  <c r="A12" i="2"/>
  <c r="A10" i="2"/>
  <c r="B44" i="1"/>
  <c r="C44" i="1"/>
  <c r="D44" i="1"/>
  <c r="C36" i="1"/>
  <c r="B36" i="1"/>
  <c r="D35" i="1"/>
  <c r="D36" i="1" s="1"/>
  <c r="D34" i="1"/>
  <c r="D33" i="1"/>
  <c r="D28" i="1"/>
  <c r="E28" i="1"/>
  <c r="B28" i="1"/>
  <c r="C27" i="1"/>
  <c r="C26" i="1"/>
  <c r="C25" i="1"/>
  <c r="C28" i="1" s="1"/>
  <c r="E7" i="1"/>
  <c r="E8" i="1" s="1"/>
  <c r="E9" i="1" s="1"/>
  <c r="E10" i="1" s="1"/>
  <c r="E11" i="1" s="1"/>
  <c r="D7" i="1"/>
  <c r="D8" i="1" s="1"/>
  <c r="D9" i="1" s="1"/>
  <c r="D10" i="1" s="1"/>
  <c r="D11" i="1" s="1"/>
  <c r="C5" i="1"/>
  <c r="C6" i="1"/>
  <c r="C7" i="1"/>
  <c r="C8" i="1"/>
  <c r="C9" i="1"/>
  <c r="C10" i="1"/>
  <c r="C11" i="1"/>
  <c r="C4" i="1"/>
  <c r="F12" i="1"/>
  <c r="B12" i="1"/>
  <c r="A16" i="1" s="1"/>
  <c r="G5" i="1"/>
  <c r="G6" i="1"/>
  <c r="G7" i="1"/>
  <c r="G8" i="1"/>
  <c r="G9" i="1"/>
  <c r="G10" i="1"/>
  <c r="G11" i="1"/>
  <c r="G4" i="1"/>
  <c r="C12" i="1" l="1"/>
  <c r="A19" i="1" s="1"/>
  <c r="G12" i="1"/>
</calcChain>
</file>

<file path=xl/sharedStrings.xml><?xml version="1.0" encoding="utf-8"?>
<sst xmlns="http://schemas.openxmlformats.org/spreadsheetml/2006/main" count="78" uniqueCount="56">
  <si>
    <t>Month</t>
  </si>
  <si>
    <t>Workings</t>
  </si>
  <si>
    <t xml:space="preserve">Total 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</si>
  <si>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</si>
  <si>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</si>
  <si>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</si>
  <si>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</si>
  <si>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</si>
  <si>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</si>
  <si>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</si>
  <si>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</si>
  <si>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Sales unit</t>
  </si>
  <si>
    <t>Selling price</t>
  </si>
  <si>
    <t>Sales Revenue</t>
  </si>
  <si>
    <t xml:space="preserve">Inventory level 20% of total sales = </t>
  </si>
  <si>
    <t>A.)</t>
  </si>
  <si>
    <t xml:space="preserve">B.) </t>
  </si>
  <si>
    <t xml:space="preserve">Soybean wax Liters </t>
  </si>
  <si>
    <t>Cost of purchasing Soybean wax =</t>
  </si>
  <si>
    <t xml:space="preserve">Soybean wax finished goods inventory @25% </t>
  </si>
  <si>
    <t xml:space="preserve">Soybean wax Raw Materials @25% </t>
  </si>
  <si>
    <t xml:space="preserve">Requirements </t>
  </si>
  <si>
    <t xml:space="preserve">Part A: </t>
  </si>
  <si>
    <t>Selling Price</t>
  </si>
  <si>
    <t xml:space="preserve">sales revenue </t>
  </si>
  <si>
    <t>production budgbet for the 2rd quarter</t>
  </si>
  <si>
    <t>Part B:</t>
  </si>
  <si>
    <t>Direct material required for the 2rd quarter</t>
  </si>
  <si>
    <t xml:space="preserve">Totals </t>
  </si>
  <si>
    <t>Part C:</t>
  </si>
  <si>
    <t>Cash received Budget the 2rd quarter</t>
  </si>
  <si>
    <t xml:space="preserve">working </t>
  </si>
  <si>
    <t>Variable Overhead</t>
  </si>
  <si>
    <t>Fixed Overhead</t>
  </si>
  <si>
    <t>Direct Materials</t>
  </si>
  <si>
    <t>Direct Labour</t>
  </si>
  <si>
    <t>Standard Quantity/ Hours</t>
  </si>
  <si>
    <t>Standard Price/Rate</t>
  </si>
  <si>
    <t xml:space="preserve">Standard Cost </t>
  </si>
  <si>
    <t>2 meters</t>
  </si>
  <si>
    <t>A:</t>
  </si>
  <si>
    <t xml:space="preserve">Remaining Inventory Cost = </t>
  </si>
  <si>
    <t>Materials Purchses Cost =</t>
  </si>
  <si>
    <t>B:</t>
  </si>
  <si>
    <t>Total Labour cost for the year =</t>
  </si>
  <si>
    <t>C:</t>
  </si>
  <si>
    <t xml:space="preserve">Total Units Produced = </t>
  </si>
  <si>
    <t>production Volume * Labour Hours</t>
  </si>
  <si>
    <t>Annual Overhead Absorption Rate =</t>
  </si>
  <si>
    <t>Part 1</t>
  </si>
  <si>
    <t>Direct Material Quantity Variance =</t>
  </si>
  <si>
    <t xml:space="preserve"> Material Quantity Variance =</t>
  </si>
  <si>
    <t xml:space="preserve">Labour Rate Variance = </t>
  </si>
  <si>
    <t xml:space="preserve">Labour Efficiency Variance = </t>
  </si>
  <si>
    <t>Efficiency Variance =</t>
  </si>
  <si>
    <t xml:space="preserve">Spending Variance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</si>
</sst>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/>
      <sz val="12"/>
      <color theme="1"/>
      <name val="Times New Roman"/>
      <family val="1"/>
    </font>
    <font>
      <u val="singleAccounting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43" fontId="3" fillId="0" borderId="0" xfId="1" applyFont="1"/>
    <xf numFmtId="44" fontId="3" fillId="0" borderId="0" xfId="2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43" fontId="5" fillId="2" borderId="0" xfId="0" applyNumberFormat="1" applyFont="1" applyFill="1"/>
    <xf numFmtId="0" fontId="6" fillId="2" borderId="0" xfId="0" applyFont="1" applyFill="1"/>
    <xf numFmtId="44" fontId="5" fillId="2" borderId="0" xfId="2" applyFont="1" applyFill="1"/>
    <xf numFmtId="0" fontId="5" fillId="4" borderId="0" xfId="0" applyFont="1" applyFill="1"/>
    <xf numFmtId="44" fontId="7" fillId="0" borderId="0" xfId="2" applyFont="1"/>
    <xf numFmtId="0" fontId="0" fillId="4" borderId="0" xfId="0" applyFill="1"/>
    <xf numFmtId="0" fontId="6" fillId="3" borderId="0" xfId="0" applyFont="1" applyFill="1"/>
    <xf numFmtId="0" fontId="3" fillId="0" borderId="0" xfId="0" applyFont="1" applyFill="1"/>
    <xf numFmtId="43" fontId="3" fillId="0" borderId="0" xfId="1" applyFont="1" applyFill="1"/>
    <xf numFmtId="0" fontId="0" fillId="0" borderId="0" xfId="0" applyFill="1"/>
    <xf numFmtId="44" fontId="3" fillId="0" borderId="0" xfId="2" applyFont="1" applyFill="1"/>
    <xf numFmtId="0" fontId="3" fillId="2" borderId="0" xfId="0" applyFont="1" applyFill="1"/>
    <xf numFmtId="43" fontId="7" fillId="2" borderId="0" xfId="0" applyNumberFormat="1" applyFont="1" applyFill="1"/>
    <xf numFmtId="0" fontId="0" fillId="2" borderId="0" xfId="0" applyFill="1"/>
    <xf numFmtId="43" fontId="6" fillId="2" borderId="0" xfId="0" applyNumberFormat="1" applyFont="1" applyFill="1"/>
    <xf numFmtId="44" fontId="6" fillId="2" borderId="0" xfId="0" applyNumberFormat="1" applyFont="1" applyFill="1"/>
    <xf numFmtId="0" fontId="3" fillId="0" borderId="0" xfId="0" applyFont="1" applyAlignment="1">
      <alignment horizontal="right"/>
    </xf>
    <xf numFmtId="0" fontId="8" fillId="4" borderId="0" xfId="0" applyFont="1" applyFill="1"/>
    <xf numFmtId="43" fontId="9" fillId="0" borderId="0" xfId="1" applyFont="1"/>
    <xf numFmtId="44" fontId="9" fillId="0" borderId="0" xfId="2" applyFont="1"/>
    <xf numFmtId="43" fontId="8" fillId="0" borderId="0" xfId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35" zoomScale="93" zoomScaleNormal="93" workbookViewId="0">
      <selection activeCell="A78" sqref="A78"/>
    </sheetView>
  </sheetViews>
  <sheetFormatPr defaultRowHeight="15" x14ac:dyDescent="0.25"/>
  <cols>
    <col min="1" max="1" width="38.7109375" bestFit="1" customWidth="1"/>
    <col min="2" max="2" width="64.140625" bestFit="1" customWidth="1"/>
    <col min="3" max="3" width="49.5703125" bestFit="1" customWidth="1"/>
    <col min="4" max="4" width="46.28515625" bestFit="1" customWidth="1"/>
    <col min="5" max="5" width="46.28515625" customWidth="1"/>
    <col min="6" max="6" width="13.5703125" bestFit="1" customWidth="1"/>
    <col min="7" max="7" width="16.5703125" bestFit="1" customWidth="1"/>
  </cols>
  <sheetData>
    <row r="1" spans="1:7" ht="15.75" x14ac:dyDescent="0.25">
      <c r="A1" s="1" t="s">
        <v>1</v>
      </c>
      <c r="B1" s="1"/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s="5" customFormat="1" ht="15.75" x14ac:dyDescent="0.25">
      <c r="A3" s="4" t="s">
        <v>0</v>
      </c>
      <c r="B3" s="4" t="s">
        <v>11</v>
      </c>
      <c r="C3" s="4" t="s">
        <v>17</v>
      </c>
      <c r="D3" s="4" t="s">
        <v>19</v>
      </c>
      <c r="E3" s="4" t="s">
        <v>20</v>
      </c>
      <c r="F3" s="4" t="s">
        <v>12</v>
      </c>
      <c r="G3" s="4" t="s">
        <v>13</v>
      </c>
    </row>
    <row r="4" spans="1:7" ht="15.75" x14ac:dyDescent="0.25">
      <c r="A4" s="1" t="s">
        <v>10</v>
      </c>
      <c r="B4" s="2">
        <v>25000</v>
      </c>
      <c r="C4" s="2">
        <f>(0.4*B4)</f>
        <v>10000</v>
      </c>
      <c r="D4" s="2"/>
      <c r="E4" s="2"/>
      <c r="F4" s="3">
        <v>20</v>
      </c>
      <c r="G4" s="3">
        <f>(B4*F4)</f>
        <v>500000</v>
      </c>
    </row>
    <row r="5" spans="1:7" ht="15.75" x14ac:dyDescent="0.25">
      <c r="A5" s="1" t="s">
        <v>9</v>
      </c>
      <c r="B5" s="2">
        <v>24000</v>
      </c>
      <c r="C5" s="2">
        <f t="shared" ref="C5:C11" si="0">(0.4*B5)</f>
        <v>9600</v>
      </c>
      <c r="D5" s="2"/>
      <c r="E5" s="2"/>
      <c r="F5" s="3">
        <v>20</v>
      </c>
      <c r="G5" s="3">
        <f>(B5*F5)</f>
        <v>480000</v>
      </c>
    </row>
    <row r="6" spans="1:7" ht="15.75" x14ac:dyDescent="0.25">
      <c r="A6" s="1" t="s">
        <v>8</v>
      </c>
      <c r="B6" s="2">
        <v>22000</v>
      </c>
      <c r="C6" s="2">
        <f t="shared" si="0"/>
        <v>8800</v>
      </c>
      <c r="D6" s="2">
        <v>4000</v>
      </c>
      <c r="E6" s="2">
        <v>1960</v>
      </c>
      <c r="F6" s="3">
        <v>20</v>
      </c>
      <c r="G6" s="3">
        <f>(B6*F6)</f>
        <v>440000</v>
      </c>
    </row>
    <row r="7" spans="1:7" s="18" customFormat="1" ht="15.75" x14ac:dyDescent="0.25">
      <c r="A7" s="16" t="s">
        <v>7</v>
      </c>
      <c r="B7" s="17">
        <v>20000</v>
      </c>
      <c r="C7" s="17">
        <f t="shared" si="0"/>
        <v>8000</v>
      </c>
      <c r="D7" s="17">
        <f>(125%*D6)</f>
        <v>5000</v>
      </c>
      <c r="E7" s="17">
        <f>(125%*E6)</f>
        <v>2450</v>
      </c>
      <c r="F7" s="19">
        <v>20</v>
      </c>
      <c r="G7" s="19">
        <f>(B7*F7)</f>
        <v>400000</v>
      </c>
    </row>
    <row r="8" spans="1:7" ht="15.75" x14ac:dyDescent="0.25">
      <c r="A8" s="1" t="s">
        <v>6</v>
      </c>
      <c r="B8" s="2">
        <v>18000</v>
      </c>
      <c r="C8" s="2">
        <f t="shared" si="0"/>
        <v>7200</v>
      </c>
      <c r="D8" s="2">
        <f>(125%*D7)</f>
        <v>6250</v>
      </c>
      <c r="E8" s="2">
        <f t="shared" ref="E8:E11" si="1">(125%*E7)</f>
        <v>3062.5</v>
      </c>
      <c r="F8" s="3">
        <v>20</v>
      </c>
      <c r="G8" s="3">
        <f>(B8*F8)</f>
        <v>360000</v>
      </c>
    </row>
    <row r="9" spans="1:7" ht="15.75" x14ac:dyDescent="0.25">
      <c r="A9" s="1" t="s">
        <v>5</v>
      </c>
      <c r="B9" s="2">
        <v>15000</v>
      </c>
      <c r="C9" s="2">
        <f t="shared" si="0"/>
        <v>6000</v>
      </c>
      <c r="D9" s="2">
        <f>(125%*D8)</f>
        <v>7812.5</v>
      </c>
      <c r="E9" s="2">
        <f t="shared" si="1"/>
        <v>3828.125</v>
      </c>
      <c r="F9" s="3">
        <v>20</v>
      </c>
      <c r="G9" s="3">
        <f>(B9*F9)</f>
        <v>300000</v>
      </c>
    </row>
    <row r="10" spans="1:7" ht="15.75" x14ac:dyDescent="0.25">
      <c r="A10" s="1" t="s">
        <v>4</v>
      </c>
      <c r="B10" s="2">
        <v>18000</v>
      </c>
      <c r="C10" s="2">
        <f t="shared" si="0"/>
        <v>7200</v>
      </c>
      <c r="D10" s="2">
        <f>(125%*D9)</f>
        <v>9765.625</v>
      </c>
      <c r="E10" s="2">
        <f t="shared" si="1"/>
        <v>4785.15625</v>
      </c>
      <c r="F10" s="3">
        <v>20</v>
      </c>
      <c r="G10" s="3">
        <f>(B10*F10)</f>
        <v>360000</v>
      </c>
    </row>
    <row r="11" spans="1:7" ht="15.75" x14ac:dyDescent="0.25">
      <c r="A11" s="1" t="s">
        <v>3</v>
      </c>
      <c r="B11" s="2">
        <v>20000</v>
      </c>
      <c r="C11" s="2">
        <f t="shared" si="0"/>
        <v>8000</v>
      </c>
      <c r="D11" s="2">
        <f>(125%*D10)</f>
        <v>12207.03125</v>
      </c>
      <c r="E11" s="2">
        <f t="shared" si="1"/>
        <v>5981.4453125</v>
      </c>
      <c r="F11" s="3">
        <v>20</v>
      </c>
      <c r="G11" s="3">
        <f>(B11*F11)</f>
        <v>400000</v>
      </c>
    </row>
    <row r="12" spans="1:7" s="7" customFormat="1" ht="15.75" x14ac:dyDescent="0.25">
      <c r="A12" s="8" t="s">
        <v>2</v>
      </c>
      <c r="B12" s="9">
        <f>(B11+B10+B9+B8+B7+B6+B5+B4)</f>
        <v>162000</v>
      </c>
      <c r="C12" s="9">
        <f>(C11+C10+C9+C8+C7+C6+C5+C4)</f>
        <v>64800</v>
      </c>
      <c r="D12" s="9"/>
      <c r="E12" s="9"/>
      <c r="F12" s="11">
        <f t="shared" ref="F12:G12" si="2">(F11+F10+F9+F8+F7+F6+F5+F4)</f>
        <v>160</v>
      </c>
      <c r="G12" s="11">
        <f t="shared" si="2"/>
        <v>3240000</v>
      </c>
    </row>
    <row r="14" spans="1:7" ht="15.75" x14ac:dyDescent="0.25">
      <c r="A14" s="12" t="s">
        <v>15</v>
      </c>
    </row>
    <row r="15" spans="1:7" ht="15.75" x14ac:dyDescent="0.25">
      <c r="A15" s="1" t="s">
        <v>14</v>
      </c>
    </row>
    <row r="16" spans="1:7" ht="17.25" x14ac:dyDescent="0.4">
      <c r="A16" s="13">
        <f>(20%*B12)</f>
        <v>32400</v>
      </c>
    </row>
    <row r="17" spans="1:5" x14ac:dyDescent="0.25">
      <c r="A17" s="14" t="s">
        <v>16</v>
      </c>
    </row>
    <row r="18" spans="1:5" x14ac:dyDescent="0.25">
      <c r="A18" t="s">
        <v>18</v>
      </c>
    </row>
    <row r="19" spans="1:5" ht="17.25" x14ac:dyDescent="0.4">
      <c r="A19" s="13">
        <f>(12*C12)</f>
        <v>777600</v>
      </c>
    </row>
    <row r="20" spans="1:5" ht="17.25" x14ac:dyDescent="0.4">
      <c r="A20" s="13"/>
    </row>
    <row r="21" spans="1:5" x14ac:dyDescent="0.25">
      <c r="A21" s="15" t="s">
        <v>21</v>
      </c>
    </row>
    <row r="22" spans="1:5" ht="15.75" x14ac:dyDescent="0.25">
      <c r="A22" s="6" t="s">
        <v>22</v>
      </c>
    </row>
    <row r="23" spans="1:5" ht="15.75" x14ac:dyDescent="0.25">
      <c r="A23" s="6" t="s">
        <v>25</v>
      </c>
    </row>
    <row r="24" spans="1:5" ht="15.75" x14ac:dyDescent="0.25">
      <c r="A24" s="4" t="s">
        <v>0</v>
      </c>
      <c r="B24" s="4" t="s">
        <v>11</v>
      </c>
      <c r="C24" s="4" t="s">
        <v>17</v>
      </c>
      <c r="D24" s="4" t="s">
        <v>23</v>
      </c>
      <c r="E24" s="4" t="s">
        <v>24</v>
      </c>
    </row>
    <row r="25" spans="1:5" ht="15.75" x14ac:dyDescent="0.25">
      <c r="A25" s="1" t="s">
        <v>7</v>
      </c>
      <c r="B25" s="2">
        <v>20000</v>
      </c>
      <c r="C25" s="2">
        <f t="shared" ref="C25:C27" si="3">(0.4*B25)</f>
        <v>8000</v>
      </c>
      <c r="D25" s="3">
        <v>20</v>
      </c>
      <c r="E25" s="3">
        <v>400000</v>
      </c>
    </row>
    <row r="26" spans="1:5" ht="15.75" x14ac:dyDescent="0.25">
      <c r="A26" s="1" t="s">
        <v>6</v>
      </c>
      <c r="B26" s="2">
        <v>18000</v>
      </c>
      <c r="C26" s="2">
        <f t="shared" si="3"/>
        <v>7200</v>
      </c>
      <c r="D26" s="3">
        <v>20</v>
      </c>
      <c r="E26" s="3">
        <v>360000</v>
      </c>
    </row>
    <row r="27" spans="1:5" ht="15.75" x14ac:dyDescent="0.25">
      <c r="A27" s="1" t="s">
        <v>5</v>
      </c>
      <c r="B27" s="2">
        <v>15000</v>
      </c>
      <c r="C27" s="2">
        <f t="shared" si="3"/>
        <v>6000</v>
      </c>
      <c r="D27" s="3">
        <v>20</v>
      </c>
      <c r="E27" s="3">
        <v>300000</v>
      </c>
    </row>
    <row r="28" spans="1:5" ht="15.75" x14ac:dyDescent="0.25">
      <c r="A28" s="8" t="s">
        <v>2</v>
      </c>
      <c r="B28" s="9">
        <f>(B25+B26+B27)</f>
        <v>53000</v>
      </c>
      <c r="C28" s="9">
        <f t="shared" ref="C28:E28" si="4">(C25+C26+C27)</f>
        <v>21200</v>
      </c>
      <c r="D28" s="9">
        <f t="shared" si="4"/>
        <v>60</v>
      </c>
      <c r="E28" s="9">
        <f t="shared" si="4"/>
        <v>1060000</v>
      </c>
    </row>
    <row r="30" spans="1:5" ht="15.75" x14ac:dyDescent="0.25">
      <c r="A30" s="6" t="s">
        <v>26</v>
      </c>
    </row>
    <row r="31" spans="1:5" ht="15.75" x14ac:dyDescent="0.25">
      <c r="A31" s="6" t="s">
        <v>27</v>
      </c>
    </row>
    <row r="32" spans="1:5" ht="15.75" x14ac:dyDescent="0.25">
      <c r="A32" s="1" t="s">
        <v>0</v>
      </c>
      <c r="B32" s="4" t="s">
        <v>19</v>
      </c>
      <c r="C32" s="4" t="s">
        <v>20</v>
      </c>
      <c r="D32" s="4" t="s">
        <v>17</v>
      </c>
    </row>
    <row r="33" spans="1:4" s="18" customFormat="1" ht="15.75" x14ac:dyDescent="0.25">
      <c r="A33" s="16" t="s">
        <v>7</v>
      </c>
      <c r="B33" s="17">
        <v>5000</v>
      </c>
      <c r="C33" s="17">
        <v>2450</v>
      </c>
      <c r="D33" s="17">
        <f>(0.4*B7)</f>
        <v>8000</v>
      </c>
    </row>
    <row r="34" spans="1:4" ht="15.75" x14ac:dyDescent="0.25">
      <c r="A34" s="1" t="s">
        <v>6</v>
      </c>
      <c r="B34" s="2">
        <v>6250</v>
      </c>
      <c r="C34" s="2">
        <v>3062.5</v>
      </c>
      <c r="D34" s="2">
        <f>(0.4*B8)</f>
        <v>7200</v>
      </c>
    </row>
    <row r="35" spans="1:4" ht="15.75" x14ac:dyDescent="0.25">
      <c r="A35" s="1" t="s">
        <v>5</v>
      </c>
      <c r="B35" s="2">
        <v>7812.5</v>
      </c>
      <c r="C35" s="2">
        <v>3828.125</v>
      </c>
      <c r="D35" s="2">
        <f>(0.4*B9)</f>
        <v>6000</v>
      </c>
    </row>
    <row r="36" spans="1:4" s="22" customFormat="1" ht="18" x14ac:dyDescent="0.4">
      <c r="A36" s="20" t="s">
        <v>28</v>
      </c>
      <c r="B36" s="21">
        <f>(B35+B34+B33)</f>
        <v>19062.5</v>
      </c>
      <c r="C36" s="21">
        <f t="shared" ref="C36:D36" si="5">(C35+C34+C33)</f>
        <v>9340.625</v>
      </c>
      <c r="D36" s="21">
        <f t="shared" si="5"/>
        <v>21200</v>
      </c>
    </row>
    <row r="38" spans="1:4" ht="15.75" x14ac:dyDescent="0.25">
      <c r="A38" s="6" t="s">
        <v>29</v>
      </c>
    </row>
    <row r="39" spans="1:4" s="7" customFormat="1" x14ac:dyDescent="0.25">
      <c r="A39" s="7" t="s">
        <v>30</v>
      </c>
    </row>
    <row r="40" spans="1:4" ht="15.75" x14ac:dyDescent="0.25">
      <c r="A40" s="1" t="s">
        <v>0</v>
      </c>
      <c r="B40" s="4" t="s">
        <v>11</v>
      </c>
      <c r="C40" s="4" t="s">
        <v>23</v>
      </c>
      <c r="D40" s="4" t="s">
        <v>24</v>
      </c>
    </row>
    <row r="41" spans="1:4" ht="15.75" x14ac:dyDescent="0.25">
      <c r="A41" s="16" t="s">
        <v>7</v>
      </c>
      <c r="B41" s="17">
        <v>20000</v>
      </c>
      <c r="C41" s="3">
        <v>20</v>
      </c>
      <c r="D41" s="3">
        <v>400000</v>
      </c>
    </row>
    <row r="42" spans="1:4" ht="15.75" x14ac:dyDescent="0.25">
      <c r="A42" s="1" t="s">
        <v>6</v>
      </c>
      <c r="B42" s="2">
        <v>18000</v>
      </c>
      <c r="C42" s="3">
        <v>20</v>
      </c>
      <c r="D42" s="3">
        <v>360000</v>
      </c>
    </row>
    <row r="43" spans="1:4" ht="15.75" x14ac:dyDescent="0.25">
      <c r="A43" s="1" t="s">
        <v>5</v>
      </c>
      <c r="B43" s="2">
        <v>15000</v>
      </c>
      <c r="C43" s="3">
        <v>20</v>
      </c>
      <c r="D43" s="3">
        <v>300000</v>
      </c>
    </row>
    <row r="44" spans="1:4" s="10" customFormat="1" ht="15.75" x14ac:dyDescent="0.25">
      <c r="A44" s="8" t="s">
        <v>28</v>
      </c>
      <c r="B44" s="23">
        <f>(B43+B42+B41)</f>
        <v>53000</v>
      </c>
      <c r="C44" s="24">
        <f>(C43+C42+C41)</f>
        <v>60</v>
      </c>
      <c r="D44" s="9">
        <f t="shared" ref="D44" si="6">(D41+D42+D43)</f>
        <v>1060000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3" zoomScale="85" zoomScaleNormal="85" workbookViewId="0">
      <selection activeCell="C25" sqref="C25"/>
    </sheetView>
  </sheetViews>
  <sheetFormatPr defaultRowHeight="15" x14ac:dyDescent="0.25"/>
  <cols>
    <col min="1" max="1" width="32.7109375" bestFit="1" customWidth="1"/>
    <col min="2" max="2" width="23.85546875" bestFit="1" customWidth="1"/>
    <col min="3" max="3" width="18.85546875" bestFit="1" customWidth="1"/>
    <col min="4" max="4" width="14.28515625" bestFit="1" customWidth="1"/>
  </cols>
  <sheetData>
    <row r="1" spans="1:4" ht="15.75" x14ac:dyDescent="0.25">
      <c r="A1" s="6" t="s">
        <v>31</v>
      </c>
      <c r="B1" s="1"/>
      <c r="C1" s="1"/>
      <c r="D1" s="1"/>
    </row>
    <row r="2" spans="1:4" ht="15.75" x14ac:dyDescent="0.25">
      <c r="A2" s="1"/>
      <c r="B2" s="1" t="s">
        <v>36</v>
      </c>
      <c r="C2" s="1" t="s">
        <v>37</v>
      </c>
      <c r="D2" s="1" t="s">
        <v>38</v>
      </c>
    </row>
    <row r="3" spans="1:4" ht="15.75" x14ac:dyDescent="0.25">
      <c r="A3" s="1" t="s">
        <v>34</v>
      </c>
      <c r="B3" s="25" t="s">
        <v>39</v>
      </c>
      <c r="C3" s="1">
        <v>8.4499999999999993</v>
      </c>
      <c r="D3" s="1">
        <v>16.899999999999999</v>
      </c>
    </row>
    <row r="4" spans="1:4" ht="15.75" x14ac:dyDescent="0.25">
      <c r="A4" s="1" t="s">
        <v>35</v>
      </c>
      <c r="B4" s="1">
        <v>1.4</v>
      </c>
      <c r="C4" s="1">
        <v>8</v>
      </c>
      <c r="D4" s="1">
        <v>11.2</v>
      </c>
    </row>
    <row r="5" spans="1:4" ht="15.75" x14ac:dyDescent="0.25">
      <c r="A5" s="1" t="s">
        <v>32</v>
      </c>
      <c r="B5" s="1">
        <v>1.4</v>
      </c>
      <c r="C5" s="1">
        <v>2.5</v>
      </c>
      <c r="D5" s="1">
        <v>3.5</v>
      </c>
    </row>
    <row r="6" spans="1:4" ht="15.75" x14ac:dyDescent="0.25">
      <c r="A6" s="1" t="s">
        <v>33</v>
      </c>
      <c r="B6" s="1">
        <v>1.4</v>
      </c>
      <c r="C6" s="1">
        <v>6</v>
      </c>
      <c r="D6" s="1">
        <v>8.4</v>
      </c>
    </row>
    <row r="8" spans="1:4" ht="15.75" x14ac:dyDescent="0.25">
      <c r="A8" s="12" t="s">
        <v>40</v>
      </c>
    </row>
    <row r="9" spans="1:4" ht="15.75" x14ac:dyDescent="0.25">
      <c r="A9" s="1" t="s">
        <v>42</v>
      </c>
    </row>
    <row r="10" spans="1:4" ht="18" x14ac:dyDescent="0.4">
      <c r="A10" s="28">
        <f>(65000*8.55)</f>
        <v>555750</v>
      </c>
    </row>
    <row r="11" spans="1:4" ht="15.75" x14ac:dyDescent="0.25">
      <c r="A11" s="1" t="s">
        <v>41</v>
      </c>
    </row>
    <row r="12" spans="1:4" ht="18" x14ac:dyDescent="0.4">
      <c r="A12" s="28">
        <f>(1000*8.55)</f>
        <v>8550</v>
      </c>
    </row>
    <row r="14" spans="1:4" ht="15.75" x14ac:dyDescent="0.25">
      <c r="A14" s="26" t="s">
        <v>43</v>
      </c>
    </row>
    <row r="15" spans="1:4" ht="15.75" x14ac:dyDescent="0.25">
      <c r="A15" s="1" t="s">
        <v>44</v>
      </c>
    </row>
    <row r="16" spans="1:4" ht="18" x14ac:dyDescent="0.4">
      <c r="A16" s="28">
        <f>(45000*7.8)</f>
        <v>351000</v>
      </c>
    </row>
    <row r="17" spans="1:1" ht="15.75" x14ac:dyDescent="0.25">
      <c r="A17" s="26" t="s">
        <v>45</v>
      </c>
    </row>
    <row r="18" spans="1:1" ht="15.75" x14ac:dyDescent="0.25">
      <c r="A18" s="1" t="s">
        <v>46</v>
      </c>
    </row>
    <row r="19" spans="1:1" ht="18" x14ac:dyDescent="0.4">
      <c r="A19" s="27">
        <v>30000</v>
      </c>
    </row>
    <row r="20" spans="1:1" ht="15.75" x14ac:dyDescent="0.25">
      <c r="A20" s="1"/>
    </row>
    <row r="21" spans="1:1" ht="15.75" x14ac:dyDescent="0.25">
      <c r="A21" s="1" t="s">
        <v>48</v>
      </c>
    </row>
    <row r="22" spans="1:1" ht="15.75" x14ac:dyDescent="0.25">
      <c r="A22" s="1" t="s">
        <v>47</v>
      </c>
    </row>
    <row r="23" spans="1:1" ht="18" x14ac:dyDescent="0.4">
      <c r="A23" s="27">
        <f xml:space="preserve"> (30000* 45000)</f>
        <v>1350000000</v>
      </c>
    </row>
    <row r="25" spans="1:1" x14ac:dyDescent="0.25">
      <c r="A25" s="7" t="s">
        <v>49</v>
      </c>
    </row>
    <row r="26" spans="1:1" ht="15.75" x14ac:dyDescent="0.25">
      <c r="A26" s="1" t="s">
        <v>50</v>
      </c>
    </row>
    <row r="27" spans="1:1" ht="15.75" x14ac:dyDescent="0.25">
      <c r="A27" s="29">
        <f>(8.45-8.55)*65000</f>
        <v>-6500.0000000000928</v>
      </c>
    </row>
    <row r="28" spans="1:1" ht="15.75" x14ac:dyDescent="0.25">
      <c r="A28" s="1" t="s">
        <v>51</v>
      </c>
    </row>
    <row r="29" spans="1:1" ht="18" x14ac:dyDescent="0.4">
      <c r="A29" s="27">
        <f>(8.55-8.45)*65000</f>
        <v>6500.0000000000928</v>
      </c>
    </row>
    <row r="30" spans="1:1" ht="15.75" x14ac:dyDescent="0.25">
      <c r="A30" s="1"/>
    </row>
    <row r="31" spans="1:1" ht="15.75" x14ac:dyDescent="0.25">
      <c r="A31" s="1" t="s">
        <v>52</v>
      </c>
    </row>
    <row r="32" spans="1:1" ht="18" x14ac:dyDescent="0.4">
      <c r="A32" s="27">
        <f>(45000*7.8)-(45000*8)</f>
        <v>-9000</v>
      </c>
    </row>
    <row r="33" spans="1:1" ht="15.75" x14ac:dyDescent="0.25">
      <c r="A33" s="1" t="s">
        <v>53</v>
      </c>
    </row>
    <row r="34" spans="1:1" ht="18" x14ac:dyDescent="0.4">
      <c r="A34" s="27">
        <f>(45000-35000)*1.4</f>
        <v>14000</v>
      </c>
    </row>
    <row r="35" spans="1:1" ht="15.75" x14ac:dyDescent="0.25">
      <c r="A35" s="1"/>
    </row>
    <row r="36" spans="1:1" ht="15.75" x14ac:dyDescent="0.25">
      <c r="A36" s="1" t="s">
        <v>54</v>
      </c>
    </row>
    <row r="37" spans="1:1" ht="15.75" x14ac:dyDescent="0.25">
      <c r="A37" s="29">
        <f>(45000-35000)*8</f>
        <v>80000</v>
      </c>
    </row>
    <row r="38" spans="1:1" ht="15.75" x14ac:dyDescent="0.25">
      <c r="A38" s="1"/>
    </row>
    <row r="39" spans="1:1" ht="15.75" x14ac:dyDescent="0.25">
      <c r="A39" s="1" t="s">
        <v>55</v>
      </c>
    </row>
    <row r="40" spans="1:1" ht="18" x14ac:dyDescent="0.4">
      <c r="A40" s="27">
        <f>(45000*(7.8-8))</f>
        <v>-9000.0000000000073</v>
      </c>
    </row>
    <row r="41" spans="1:1" ht="15.75" x14ac:dyDescent="0.25">
      <c r="A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2020-06-18T07:28:17Z</dcterms:created>
  <dcterms:modified xsi:type="dcterms:W3CDTF">2020-06-18T09:56:25Z</dcterms:modified>
</cp:coreProperties>
</file>