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729"/>
  <workbookPr date1904="1" showInkAnnotation="0" autoCompressPictures="0"/>
  <bookViews>
    <workbookView xWindow="0" yWindow="0" windowWidth="25600" windowHeight="155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4" i="1" l="1"/>
  <c r="B20" i="1"/>
  <c r="B19" i="1"/>
  <c r="B16" i="1"/>
  <c r="B10" i="1"/>
  <c r="B27" i="1"/>
  <c r="B28" i="1"/>
  <c r="B14" i="1"/>
  <c r="B11" i="1"/>
  <c r="B15" i="1"/>
</calcChain>
</file>

<file path=xl/sharedStrings.xml><?xml version="1.0" encoding="utf-8"?>
<sst xmlns="http://schemas.openxmlformats.org/spreadsheetml/2006/main" count="25" uniqueCount="22">
  <si>
    <t>Old mortgage</t>
    <phoneticPr fontId="1" type="noConversion"/>
  </si>
  <si>
    <t>N</t>
    <phoneticPr fontId="1" type="noConversion"/>
  </si>
  <si>
    <t>i</t>
    <phoneticPr fontId="1" type="noConversion"/>
  </si>
  <si>
    <t>New mortgage</t>
    <phoneticPr fontId="1" type="noConversion"/>
  </si>
  <si>
    <t>N</t>
    <phoneticPr fontId="1" type="noConversion"/>
  </si>
  <si>
    <t>PPP</t>
    <phoneticPr fontId="1" type="noConversion"/>
  </si>
  <si>
    <t xml:space="preserve">Holding period </t>
    <phoneticPr fontId="1" type="noConversion"/>
  </si>
  <si>
    <t>Payment</t>
    <phoneticPr fontId="1" type="noConversion"/>
  </si>
  <si>
    <t>Outstanding balance</t>
    <phoneticPr fontId="1" type="noConversion"/>
  </si>
  <si>
    <t>Old balance</t>
    <phoneticPr fontId="1" type="noConversion"/>
  </si>
  <si>
    <t>PPP</t>
    <phoneticPr fontId="1" type="noConversion"/>
  </si>
  <si>
    <t>Payment</t>
    <phoneticPr fontId="1" type="noConversion"/>
  </si>
  <si>
    <t>Difference</t>
    <phoneticPr fontId="1" type="noConversion"/>
  </si>
  <si>
    <t>Effective interest rate</t>
    <phoneticPr fontId="1" type="noConversion"/>
  </si>
  <si>
    <t>Old loan payment and loan balance after 5 years</t>
  </si>
  <si>
    <t>New mortgage balance</t>
  </si>
  <si>
    <t>New mortgage payment and savings in payment</t>
  </si>
  <si>
    <t>Effective interest</t>
  </si>
  <si>
    <t>Held to maturity</t>
  </si>
  <si>
    <t>Effective interest rate</t>
  </si>
  <si>
    <t>Held for 5 years</t>
  </si>
  <si>
    <t>Discount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</si>
</sst>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0"/>
      <name val="Verdana"/>
    </font>
    <font>
      <sz val="8"/>
      <name val="Verdana"/>
    </font>
    <font>
      <b/>
      <sz val="10"/>
      <name val="Verdana"/>
    </font>
    <font>
      <b/>
      <u/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8" fontId="0" fillId="0" borderId="0" xfId="0" applyNumberFormat="1"/>
    <xf numFmtId="0" fontId="2" fillId="0" borderId="0" xfId="0" applyFont="1"/>
    <xf numFmtId="8" fontId="2" fillId="0" borderId="0" xfId="0" applyNumberFormat="1" applyFont="1"/>
    <xf numFmtId="10" fontId="2" fillId="0" borderId="0" xfId="0" applyNumberFormat="1" applyFont="1"/>
    <xf numFmtId="9" fontId="2" fillId="0" borderId="0" xfId="0" applyNumberFormat="1" applyFont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4" zoomScale="150" zoomScaleNormal="150" zoomScalePageLayoutView="150" workbookViewId="0">
      <selection activeCell="B25" sqref="B25"/>
    </sheetView>
  </sheetViews>
  <sheetFormatPr baseColWidth="10" defaultRowHeight="13" x14ac:dyDescent="0"/>
  <cols>
    <col min="1" max="1" width="17.85546875" customWidth="1"/>
    <col min="2" max="2" width="12.5703125" bestFit="1" customWidth="1"/>
    <col min="6" max="6" width="13.85546875" bestFit="1" customWidth="1"/>
  </cols>
  <sheetData>
    <row r="1" spans="1:5">
      <c r="A1" s="3" t="s">
        <v>0</v>
      </c>
      <c r="B1" s="4">
        <v>450000</v>
      </c>
      <c r="D1" s="3" t="s">
        <v>3</v>
      </c>
      <c r="E1" s="3"/>
    </row>
    <row r="2" spans="1:5">
      <c r="A2" s="3" t="s">
        <v>1</v>
      </c>
      <c r="B2" s="3">
        <v>360</v>
      </c>
      <c r="D2" s="3" t="s">
        <v>4</v>
      </c>
      <c r="E2" s="3">
        <v>300</v>
      </c>
    </row>
    <row r="3" spans="1:5">
      <c r="A3" s="3" t="s">
        <v>2</v>
      </c>
      <c r="B3" s="5">
        <v>9.5000000000000001E-2</v>
      </c>
      <c r="D3" s="3" t="s">
        <v>2</v>
      </c>
      <c r="E3" s="6">
        <v>7.0000000000000007E-2</v>
      </c>
    </row>
    <row r="4" spans="1:5">
      <c r="A4" s="3" t="s">
        <v>5</v>
      </c>
      <c r="B4" s="6">
        <v>0.03</v>
      </c>
      <c r="D4" s="3" t="s">
        <v>21</v>
      </c>
      <c r="E4" s="5">
        <v>0.02</v>
      </c>
    </row>
    <row r="6" spans="1:5">
      <c r="A6" s="3" t="s">
        <v>6</v>
      </c>
      <c r="B6" s="3">
        <v>5</v>
      </c>
    </row>
    <row r="7" spans="1:5">
      <c r="C7" s="2"/>
    </row>
    <row r="9" spans="1:5">
      <c r="A9" s="7" t="s">
        <v>14</v>
      </c>
    </row>
    <row r="10" spans="1:5">
      <c r="A10" t="s">
        <v>7</v>
      </c>
      <c r="B10" s="2">
        <f>PMT(B3/12,B2,B1)</f>
        <v>-3783.8439323043663</v>
      </c>
    </row>
    <row r="11" spans="1:5">
      <c r="A11" t="s">
        <v>8</v>
      </c>
      <c r="B11" s="2">
        <f>FV(B3/12,60,B10,B1)</f>
        <v>-433084.39894534199</v>
      </c>
    </row>
    <row r="13" spans="1:5">
      <c r="A13" s="7" t="s">
        <v>15</v>
      </c>
    </row>
    <row r="14" spans="1:5">
      <c r="A14" t="s">
        <v>9</v>
      </c>
      <c r="B14" s="2">
        <f>B11</f>
        <v>-433084.39894534199</v>
      </c>
    </row>
    <row r="15" spans="1:5">
      <c r="A15" t="s">
        <v>10</v>
      </c>
      <c r="B15" s="2">
        <f>B14*1.03</f>
        <v>-446076.93091370224</v>
      </c>
    </row>
    <row r="16" spans="1:5">
      <c r="A16" t="s">
        <v>21</v>
      </c>
      <c r="B16" s="2">
        <f>B15*1.02</f>
        <v>-454998.46953197627</v>
      </c>
      <c r="C16" s="2"/>
      <c r="D16" s="2"/>
    </row>
    <row r="18" spans="1:2">
      <c r="A18" s="7" t="s">
        <v>16</v>
      </c>
    </row>
    <row r="19" spans="1:2">
      <c r="A19" t="s">
        <v>11</v>
      </c>
      <c r="B19" s="2">
        <f>PMT(E3/12,E2,-B16)</f>
        <v>-3215.834530572055</v>
      </c>
    </row>
    <row r="20" spans="1:2">
      <c r="A20" t="s">
        <v>12</v>
      </c>
      <c r="B20" s="2">
        <f>B10-B19</f>
        <v>-568.00940173231129</v>
      </c>
    </row>
    <row r="22" spans="1:2">
      <c r="A22" s="7" t="s">
        <v>17</v>
      </c>
    </row>
    <row r="23" spans="1:2">
      <c r="A23" s="7" t="s">
        <v>18</v>
      </c>
    </row>
    <row r="24" spans="1:2">
      <c r="A24" s="8" t="s">
        <v>19</v>
      </c>
      <c r="B24" s="1">
        <f>RATE(E2,B19,-B15)*12</f>
        <v>7.2206149702965683E-2</v>
      </c>
    </row>
    <row r="25" spans="1:2">
      <c r="A25" s="8"/>
    </row>
    <row r="26" spans="1:2">
      <c r="A26" s="7" t="s">
        <v>20</v>
      </c>
    </row>
    <row r="27" spans="1:2">
      <c r="A27" t="s">
        <v>8</v>
      </c>
      <c r="B27" s="2">
        <f>FV(E3/12,60,B19,-B16)</f>
        <v>-414786.39823038661</v>
      </c>
    </row>
    <row r="28" spans="1:2">
      <c r="A28" t="s">
        <v>13</v>
      </c>
      <c r="B28" s="1">
        <f>RATE(60,B19,-B15,B27)*12</f>
        <v>7.4900740331812404E-2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Freybote</dc:creator>
  <cp:lastModifiedBy>Julia Freybote</cp:lastModifiedBy>
  <dcterms:created xsi:type="dcterms:W3CDTF">2012-12-04T20:52:27Z</dcterms:created>
  <dcterms:modified xsi:type="dcterms:W3CDTF">2017-10-03T15:15:40Z</dcterms:modified>
</cp:coreProperties>
</file>