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45" windowWidth="13395" windowHeight="5190"/>
  </bookViews>
  <sheets>
    <sheet name="Cal" sheetId="3" r:id="rId1"/>
  </sheets>
  <definedNames>
    <definedName name="solver_typ" localSheetId="0" hidden="1">2</definedName>
    <definedName name="solver_ver" localSheetId="0" hidden="1">17</definedName>
  </definedNames>
  <calcPr calcId="124519"/>
</workbook>
</file>

<file path=xl/calcChain.xml><?xml version="1.0" encoding="utf-8"?>
<calcChain xmlns="http://schemas.openxmlformats.org/spreadsheetml/2006/main">
  <c r="D23" i="3"/>
  <c r="H17"/>
  <c r="I17"/>
  <c r="K17"/>
  <c r="L17"/>
  <c r="G17"/>
  <c r="I14"/>
  <c r="I15" s="1"/>
  <c r="H8"/>
  <c r="H13"/>
  <c r="H14" s="1"/>
  <c r="I13"/>
  <c r="J13"/>
  <c r="J17" s="1"/>
  <c r="K13"/>
  <c r="K14" s="1"/>
  <c r="L13"/>
  <c r="L14" s="1"/>
  <c r="G13"/>
  <c r="G12"/>
  <c r="G14" s="1"/>
  <c r="L16" l="1"/>
  <c r="L18" s="1"/>
  <c r="L15"/>
  <c r="H16"/>
  <c r="H18" s="1"/>
  <c r="H15"/>
  <c r="G15"/>
  <c r="G16" s="1"/>
  <c r="G18" s="1"/>
  <c r="K16"/>
  <c r="K18" s="1"/>
  <c r="K15"/>
  <c r="I16"/>
  <c r="I18" s="1"/>
  <c r="J14"/>
  <c r="J15" l="1"/>
  <c r="J16"/>
  <c r="J18" s="1"/>
</calcChain>
</file>

<file path=xl/sharedStrings.xml><?xml version="1.0" encoding="utf-8"?>
<sst xmlns="http://schemas.openxmlformats.org/spreadsheetml/2006/main" count="39" uniqueCount="37">
  <si>
    <t>Expected value of NPV = NPV1*probability 1 + NPV2*probability 2 + NPV3 * probability3 = NPV (normal) * 0.7 + NPV (best) * 0.2 + NPV (worst) * 0.1 = 118,245.21* 0.7 + 2,202,737.72 * 0.2 + (-960,507.80) * 0.1 = 427268.42</t>
  </si>
  <si>
    <t>Expected value of IRR = IRR1 * probability 1 + IRR2 * probability 2 + IRR3 * probability 3 = IRR (normal) * 0.7 + IRR (best) * 0.2 + IRR (worst) * 0.1</t>
  </si>
  <si>
    <t>Year</t>
  </si>
  <si>
    <t>Excelrite Integrated Systems</t>
  </si>
  <si>
    <t>Total Investment</t>
  </si>
  <si>
    <t>Guideline life</t>
  </si>
  <si>
    <t>5 years</t>
  </si>
  <si>
    <t>Depreciation Schedule (Exhibit 1)</t>
  </si>
  <si>
    <t>Percent</t>
  </si>
  <si>
    <t>Dollar Amount</t>
  </si>
  <si>
    <t>Total</t>
  </si>
  <si>
    <t>Yearly Saving Calculation (Exhibit 4)</t>
  </si>
  <si>
    <t>Condition</t>
  </si>
  <si>
    <t>Percentage</t>
  </si>
  <si>
    <t>Expected Saving</t>
  </si>
  <si>
    <t>Actual</t>
  </si>
  <si>
    <t>30% Higher</t>
  </si>
  <si>
    <t>15% Lower</t>
  </si>
  <si>
    <t>Expected saving</t>
  </si>
  <si>
    <t>Inflation rate</t>
  </si>
  <si>
    <t>Free cash Flow Chart</t>
  </si>
  <si>
    <t>Net Opearting savings:</t>
  </si>
  <si>
    <t>Less Depreciation</t>
  </si>
  <si>
    <t>Income Before Tax</t>
  </si>
  <si>
    <t>Tax (40%)</t>
  </si>
  <si>
    <t>Net Income</t>
  </si>
  <si>
    <t>Add Depreciation</t>
  </si>
  <si>
    <t>Free Cash Flow</t>
  </si>
  <si>
    <t>WACC Computation (Weight Average Cost of Capital</t>
  </si>
  <si>
    <t>Weight of debt</t>
  </si>
  <si>
    <t>Weight of equity</t>
  </si>
  <si>
    <t>Cost of debt</t>
  </si>
  <si>
    <t>Cost of equity</t>
  </si>
  <si>
    <t>Risl premium</t>
  </si>
  <si>
    <t>Risk Free rate</t>
  </si>
  <si>
    <t>Beta</t>
  </si>
  <si>
    <t>Tax Rate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</si>
</sst>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0.00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/>
    <xf numFmtId="9" fontId="0" fillId="0" borderId="0" xfId="0" applyNumberFormat="1"/>
    <xf numFmtId="165" fontId="0" fillId="0" borderId="0" xfId="0" applyNumberFormat="1"/>
    <xf numFmtId="10" fontId="0" fillId="0" borderId="0" xfId="0" applyNumberFormat="1"/>
    <xf numFmtId="0" fontId="0" fillId="0" borderId="1" xfId="0" applyFont="1" applyFill="1" applyBorder="1"/>
    <xf numFmtId="0" fontId="0" fillId="0" borderId="1" xfId="0" applyFont="1" applyBorder="1"/>
    <xf numFmtId="0" fontId="2" fillId="0" borderId="1" xfId="0" applyFont="1" applyFill="1" applyBorder="1"/>
    <xf numFmtId="9" fontId="0" fillId="0" borderId="1" xfId="0" applyNumberFormat="1" applyBorder="1"/>
    <xf numFmtId="10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2" fontId="0" fillId="0" borderId="1" xfId="0" applyNumberFormat="1" applyBorder="1"/>
    <xf numFmtId="166" fontId="2" fillId="0" borderId="1" xfId="0" applyNumberFormat="1" applyFont="1" applyBorder="1"/>
    <xf numFmtId="164" fontId="3" fillId="0" borderId="1" xfId="0" applyNumberFormat="1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D23" sqref="D23"/>
    </sheetView>
  </sheetViews>
  <sheetFormatPr defaultRowHeight="15"/>
  <cols>
    <col min="1" max="1" width="15.85546875" customWidth="1"/>
    <col min="2" max="2" width="12.7109375" bestFit="1" customWidth="1"/>
    <col min="3" max="3" width="19" customWidth="1"/>
    <col min="4" max="4" width="20.140625" customWidth="1"/>
    <col min="5" max="5" width="20.42578125" customWidth="1"/>
    <col min="6" max="7" width="16.7109375" customWidth="1"/>
    <col min="8" max="8" width="17.85546875" customWidth="1"/>
    <col min="9" max="9" width="13.85546875" customWidth="1"/>
    <col min="10" max="10" width="15.85546875" customWidth="1"/>
    <col min="11" max="11" width="16.28515625" customWidth="1"/>
    <col min="12" max="12" width="14.42578125" customWidth="1"/>
  </cols>
  <sheetData>
    <row r="1" spans="1:12">
      <c r="A1" s="19" t="s">
        <v>3</v>
      </c>
      <c r="B1" s="19"/>
      <c r="C1" s="19"/>
      <c r="D1" s="19"/>
      <c r="E1" s="19"/>
      <c r="F1" s="19"/>
      <c r="G1" s="19"/>
      <c r="H1" s="19"/>
      <c r="I1" s="19"/>
    </row>
    <row r="3" spans="1:12">
      <c r="A3" s="2" t="s">
        <v>4</v>
      </c>
      <c r="B3" s="4">
        <v>9000000</v>
      </c>
    </row>
    <row r="4" spans="1:12">
      <c r="A4" s="2" t="s">
        <v>5</v>
      </c>
      <c r="B4" s="2" t="s">
        <v>6</v>
      </c>
    </row>
    <row r="5" spans="1:12">
      <c r="A5" s="20" t="s">
        <v>7</v>
      </c>
      <c r="B5" s="20"/>
      <c r="C5" s="20"/>
      <c r="D5" s="20"/>
      <c r="E5" s="20"/>
      <c r="F5" s="20"/>
      <c r="G5" s="20"/>
      <c r="H5" s="20"/>
    </row>
    <row r="6" spans="1:12">
      <c r="A6" s="5" t="s">
        <v>2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 t="s">
        <v>10</v>
      </c>
    </row>
    <row r="7" spans="1:12">
      <c r="A7" s="10" t="s">
        <v>8</v>
      </c>
      <c r="B7" s="6">
        <v>0.2</v>
      </c>
      <c r="C7" s="6">
        <v>0.32</v>
      </c>
      <c r="D7" s="7">
        <v>0.192</v>
      </c>
      <c r="E7" s="8">
        <v>0.1152</v>
      </c>
      <c r="F7" s="8">
        <v>0.1152</v>
      </c>
      <c r="G7" s="8">
        <v>5.7599999999999998E-2</v>
      </c>
      <c r="H7" s="6">
        <v>1</v>
      </c>
    </row>
    <row r="8" spans="1:12">
      <c r="A8" s="10" t="s">
        <v>9</v>
      </c>
      <c r="B8" s="4">
        <v>1800000</v>
      </c>
      <c r="C8" s="4">
        <v>2880000</v>
      </c>
      <c r="D8" s="4">
        <v>1728000</v>
      </c>
      <c r="E8" s="4">
        <v>1036800</v>
      </c>
      <c r="F8" s="4">
        <v>1036800</v>
      </c>
      <c r="G8" s="4">
        <v>518400</v>
      </c>
      <c r="H8" s="4">
        <f>SUM(B8:G8)</f>
        <v>9000000</v>
      </c>
    </row>
    <row r="10" spans="1:12">
      <c r="A10" s="21" t="s">
        <v>11</v>
      </c>
      <c r="B10" s="22"/>
      <c r="C10" s="22"/>
      <c r="E10" s="23" t="s">
        <v>20</v>
      </c>
      <c r="F10" s="23"/>
      <c r="G10" s="23"/>
      <c r="H10" s="23"/>
      <c r="I10" s="23"/>
      <c r="J10" s="23"/>
      <c r="K10" s="23"/>
      <c r="L10" s="23"/>
    </row>
    <row r="11" spans="1:12">
      <c r="A11" s="11" t="s">
        <v>12</v>
      </c>
      <c r="B11" s="5" t="s">
        <v>13</v>
      </c>
      <c r="C11" s="5" t="s">
        <v>14</v>
      </c>
      <c r="E11" s="11" t="s">
        <v>2</v>
      </c>
      <c r="F11" s="5">
        <v>0</v>
      </c>
      <c r="G11" s="14">
        <v>1</v>
      </c>
      <c r="H11" s="14">
        <v>2</v>
      </c>
      <c r="I11" s="14">
        <v>3</v>
      </c>
      <c r="J11" s="14">
        <v>4</v>
      </c>
      <c r="K11" s="14">
        <v>5</v>
      </c>
      <c r="L11" s="14">
        <v>6</v>
      </c>
    </row>
    <row r="12" spans="1:12">
      <c r="A12" s="9" t="s">
        <v>15</v>
      </c>
      <c r="B12" s="12">
        <v>0.7</v>
      </c>
      <c r="C12" s="4">
        <v>2500000</v>
      </c>
      <c r="E12" s="5" t="s">
        <v>21</v>
      </c>
      <c r="F12" s="2"/>
      <c r="G12" s="4">
        <f>C15</f>
        <v>2612500</v>
      </c>
      <c r="H12" s="4">
        <v>2547187.5</v>
      </c>
      <c r="I12" s="4">
        <v>2483507.81</v>
      </c>
      <c r="J12" s="4">
        <v>2421420.12</v>
      </c>
      <c r="K12" s="4">
        <v>236084.61</v>
      </c>
      <c r="L12" s="4">
        <v>2301862.5</v>
      </c>
    </row>
    <row r="13" spans="1:12">
      <c r="A13" s="9" t="s">
        <v>16</v>
      </c>
      <c r="B13" s="12">
        <v>0.2</v>
      </c>
      <c r="C13" s="4">
        <v>3250000</v>
      </c>
      <c r="E13" s="5" t="s">
        <v>22</v>
      </c>
      <c r="F13" s="2"/>
      <c r="G13" s="4">
        <f>B8</f>
        <v>1800000</v>
      </c>
      <c r="H13" s="4">
        <f t="shared" ref="H13:L13" si="0">C8</f>
        <v>2880000</v>
      </c>
      <c r="I13" s="4">
        <f t="shared" si="0"/>
        <v>1728000</v>
      </c>
      <c r="J13" s="4">
        <f t="shared" si="0"/>
        <v>1036800</v>
      </c>
      <c r="K13" s="4">
        <f t="shared" si="0"/>
        <v>1036800</v>
      </c>
      <c r="L13" s="4">
        <f t="shared" si="0"/>
        <v>518400</v>
      </c>
    </row>
    <row r="14" spans="1:12">
      <c r="A14" s="9" t="s">
        <v>17</v>
      </c>
      <c r="B14" s="12">
        <v>0.1</v>
      </c>
      <c r="C14" s="4">
        <v>2125000</v>
      </c>
      <c r="E14" s="5" t="s">
        <v>23</v>
      </c>
      <c r="F14" s="2"/>
      <c r="G14" s="4">
        <f>G12-G13</f>
        <v>812500</v>
      </c>
      <c r="H14" s="4">
        <f t="shared" ref="H14:L14" si="1">H12-H13</f>
        <v>-332812.5</v>
      </c>
      <c r="I14" s="4">
        <f t="shared" si="1"/>
        <v>755507.81</v>
      </c>
      <c r="J14" s="4">
        <f t="shared" si="1"/>
        <v>1384620.12</v>
      </c>
      <c r="K14" s="4">
        <f t="shared" si="1"/>
        <v>-800715.39</v>
      </c>
      <c r="L14" s="4">
        <f t="shared" si="1"/>
        <v>1783462.5</v>
      </c>
    </row>
    <row r="15" spans="1:12">
      <c r="A15" s="9" t="s">
        <v>18</v>
      </c>
      <c r="B15" s="12"/>
      <c r="C15" s="4">
        <v>2612500</v>
      </c>
      <c r="E15" s="5" t="s">
        <v>24</v>
      </c>
      <c r="F15" s="2"/>
      <c r="G15" s="4">
        <f>G14*0.4</f>
        <v>325000</v>
      </c>
      <c r="H15" s="4">
        <f t="shared" ref="H15:L15" si="2">H14*0.4</f>
        <v>-133125</v>
      </c>
      <c r="I15" s="4">
        <f t="shared" si="2"/>
        <v>302203.12400000001</v>
      </c>
      <c r="J15" s="4">
        <f t="shared" si="2"/>
        <v>553848.04800000007</v>
      </c>
      <c r="K15" s="4">
        <f t="shared" si="2"/>
        <v>-320286.15600000002</v>
      </c>
      <c r="L15" s="4">
        <f t="shared" si="2"/>
        <v>713385</v>
      </c>
    </row>
    <row r="16" spans="1:12">
      <c r="A16" s="9" t="s">
        <v>19</v>
      </c>
      <c r="B16" s="13">
        <v>2.5000000000000001E-2</v>
      </c>
      <c r="C16" s="4"/>
      <c r="E16" s="5" t="s">
        <v>25</v>
      </c>
      <c r="F16" s="2"/>
      <c r="G16" s="4">
        <f>G14-G15</f>
        <v>487500</v>
      </c>
      <c r="H16" s="4">
        <f t="shared" ref="H16:L16" si="3">H14-H15</f>
        <v>-199687.5</v>
      </c>
      <c r="I16" s="4">
        <f t="shared" si="3"/>
        <v>453304.68600000005</v>
      </c>
      <c r="J16" s="4">
        <f t="shared" si="3"/>
        <v>830772.07200000004</v>
      </c>
      <c r="K16" s="4">
        <f t="shared" si="3"/>
        <v>-480429.234</v>
      </c>
      <c r="L16" s="4">
        <f t="shared" si="3"/>
        <v>1070077.5</v>
      </c>
    </row>
    <row r="17" spans="1:12">
      <c r="E17" s="5" t="s">
        <v>26</v>
      </c>
      <c r="F17" s="2"/>
      <c r="G17" s="4">
        <f>G13</f>
        <v>1800000</v>
      </c>
      <c r="H17" s="4">
        <f t="shared" ref="H17:L17" si="4">H13</f>
        <v>2880000</v>
      </c>
      <c r="I17" s="4">
        <f t="shared" si="4"/>
        <v>1728000</v>
      </c>
      <c r="J17" s="4">
        <f t="shared" si="4"/>
        <v>1036800</v>
      </c>
      <c r="K17" s="4">
        <f t="shared" si="4"/>
        <v>1036800</v>
      </c>
      <c r="L17" s="4">
        <f t="shared" si="4"/>
        <v>518400</v>
      </c>
    </row>
    <row r="18" spans="1:12">
      <c r="A18" s="20" t="s">
        <v>28</v>
      </c>
      <c r="B18" s="20"/>
      <c r="C18" s="20"/>
      <c r="D18" s="20"/>
      <c r="E18" s="15" t="s">
        <v>27</v>
      </c>
      <c r="F18" s="18">
        <v>9000000</v>
      </c>
      <c r="G18" s="4">
        <f>SUM(G16:G17)</f>
        <v>2287500</v>
      </c>
      <c r="H18" s="4">
        <f t="shared" ref="H18:L18" si="5">SUM(H16:H17)</f>
        <v>2680312.5</v>
      </c>
      <c r="I18" s="4">
        <f t="shared" si="5"/>
        <v>2181304.6860000002</v>
      </c>
      <c r="J18" s="4">
        <f t="shared" si="5"/>
        <v>1867572.0720000002</v>
      </c>
      <c r="K18" s="4">
        <f t="shared" si="5"/>
        <v>556370.76600000006</v>
      </c>
      <c r="L18" s="4">
        <f t="shared" si="5"/>
        <v>1588477.5</v>
      </c>
    </row>
    <row r="19" spans="1:12">
      <c r="A19" s="2" t="s">
        <v>29</v>
      </c>
      <c r="B19" s="16">
        <v>0.3</v>
      </c>
      <c r="C19" s="2" t="s">
        <v>33</v>
      </c>
      <c r="D19" s="16">
        <v>6.6000000000000003E-2</v>
      </c>
    </row>
    <row r="20" spans="1:12">
      <c r="A20" s="2" t="s">
        <v>30</v>
      </c>
      <c r="B20" s="16">
        <v>0.7</v>
      </c>
      <c r="C20" s="2" t="s">
        <v>34</v>
      </c>
      <c r="D20" s="16">
        <v>0.05</v>
      </c>
    </row>
    <row r="21" spans="1:12">
      <c r="A21" s="2" t="s">
        <v>31</v>
      </c>
      <c r="B21" s="16">
        <v>7.0000000000000007E-2</v>
      </c>
      <c r="C21" s="2" t="s">
        <v>35</v>
      </c>
      <c r="D21" s="16">
        <v>1.2500000000000001E-2</v>
      </c>
    </row>
    <row r="22" spans="1:12">
      <c r="A22" s="2" t="s">
        <v>32</v>
      </c>
      <c r="B22" s="16">
        <v>0.13519999999999999</v>
      </c>
      <c r="C22" s="2" t="s">
        <v>36</v>
      </c>
      <c r="D22" s="16">
        <v>0.4</v>
      </c>
    </row>
    <row r="23" spans="1:12">
      <c r="A23" s="11" t="s">
        <v>28</v>
      </c>
      <c r="B23" s="5"/>
      <c r="C23" s="2"/>
      <c r="D23" s="17">
        <f>((B20/B22)+(B19*B21)*(1-D20))*2</f>
        <v>10.394929585798817</v>
      </c>
    </row>
    <row r="25" spans="1:12" ht="15.75">
      <c r="A25" t="s">
        <v>0</v>
      </c>
      <c r="D25" s="1"/>
    </row>
    <row r="26" spans="1:12">
      <c r="A26" t="s">
        <v>1</v>
      </c>
    </row>
  </sheetData>
  <mergeCells count="5">
    <mergeCell ref="A1:I1"/>
    <mergeCell ref="A5:H5"/>
    <mergeCell ref="A10:C10"/>
    <mergeCell ref="E10:L10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Exploring</cp:lastModifiedBy>
  <dcterms:created xsi:type="dcterms:W3CDTF">2018-04-20T21:22:51Z</dcterms:created>
  <dcterms:modified xsi:type="dcterms:W3CDTF">2020-06-27T00:02:18Z</dcterms:modified>
</cp:coreProperties>
</file>