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60" windowWidth="18075" windowHeight="9900"/>
  </bookViews>
  <sheets>
    <sheet name="GDP Per Capita" sheetId="1" r:id="rId1"/>
    <sheet name="Metadata - Countries" sheetId="2" r:id="rId2"/>
    <sheet name="Metadata - Indicators" sheetId="3" r:id="rId3"/>
  </sheets>
  <calcPr calcId="144525"/>
</workbook>
</file>

<file path=xl/calcChain.xml><?xml version="1.0" encoding="utf-8"?>
<calcChain xmlns="http://schemas.openxmlformats.org/spreadsheetml/2006/main">
  <c r="C301" i="1" l="1"/>
  <c r="C297" i="1"/>
  <c r="C300" i="1"/>
  <c r="C298" i="1"/>
  <c r="C299" i="1"/>
  <c r="C272" i="1"/>
  <c r="D288" i="1"/>
  <c r="D292" i="1"/>
  <c r="D294" i="1"/>
  <c r="D291" i="1"/>
  <c r="D289" i="1"/>
  <c r="B285" i="1"/>
  <c r="K5" i="1"/>
  <c r="K6" i="1"/>
  <c r="K7" i="1"/>
  <c r="K8" i="1"/>
  <c r="K9" i="1"/>
  <c r="K10" i="1"/>
  <c r="K11" i="1"/>
  <c r="K12" i="1"/>
  <c r="K13" i="1"/>
  <c r="K14" i="1"/>
  <c r="K15" i="1"/>
  <c r="K16" i="1"/>
  <c r="K17" i="1"/>
  <c r="K18" i="1"/>
  <c r="K19" i="1"/>
  <c r="K20" i="1"/>
  <c r="K21" i="1"/>
  <c r="K22" i="1"/>
  <c r="K23" i="1"/>
  <c r="K24" i="1"/>
  <c r="K25" i="1"/>
  <c r="L27" i="1"/>
  <c r="J24" i="1"/>
  <c r="N26" i="1"/>
  <c r="M5" i="1"/>
  <c r="J12" i="1"/>
  <c r="J4" i="1"/>
  <c r="J8" i="1"/>
  <c r="J20" i="1"/>
  <c r="J5" i="1"/>
  <c r="J9" i="1"/>
  <c r="J13" i="1"/>
  <c r="J17" i="1"/>
  <c r="J21" i="1"/>
  <c r="J6" i="1"/>
  <c r="J10" i="1"/>
  <c r="J14" i="1"/>
  <c r="J18" i="1"/>
  <c r="J22" i="1"/>
  <c r="J7" i="1"/>
  <c r="J11" i="1"/>
  <c r="J15" i="1"/>
  <c r="J19" i="1"/>
  <c r="J23" i="1"/>
  <c r="J16" i="1"/>
  <c r="M9" i="1"/>
  <c r="M24" i="1"/>
  <c r="M20" i="1"/>
  <c r="M16" i="1"/>
  <c r="M12" i="1"/>
  <c r="M8" i="1"/>
  <c r="M23" i="1"/>
  <c r="M19" i="1"/>
  <c r="M15" i="1"/>
  <c r="M11" i="1"/>
  <c r="M7" i="1"/>
  <c r="M22" i="1"/>
  <c r="M18" i="1"/>
  <c r="M14" i="1"/>
  <c r="M10" i="1"/>
  <c r="M6" i="1"/>
  <c r="M4" i="1"/>
  <c r="M21" i="1"/>
  <c r="M17" i="1"/>
  <c r="M13" i="1"/>
  <c r="D277" i="1"/>
  <c r="D276" i="1"/>
  <c r="D275" i="1"/>
  <c r="D274" i="1"/>
  <c r="C273" i="1"/>
  <c r="C271" i="1"/>
</calcChain>
</file>

<file path=xl/sharedStrings.xml><?xml version="1.0" encoding="utf-8"?>
<sst xmlns="http://schemas.openxmlformats.org/spreadsheetml/2006/main" count="2245" uniqueCount="750">
  <si>
    <t>Iraq</t>
  </si>
  <si>
    <t>IDB</t>
  </si>
  <si>
    <t>Russian Federation</t>
  </si>
  <si>
    <t>Sri Lanka</t>
  </si>
  <si>
    <t>Pre-dividend countries are mostly low-income countries, lagging in key human development indicators and with current fertility levels above four births per woman. They face very rapid population growth.</t>
  </si>
  <si>
    <t>Haiti</t>
  </si>
  <si>
    <t>MCO</t>
  </si>
  <si>
    <t>East Asia and Pacific regional aggregate (includes all income levels).</t>
  </si>
  <si>
    <t>Fiscal year ends on September 30; reporting period for national accounts data: FY. Based on the Pacific and Virgin Islands Training Initiative, national accounts data have been revised.</t>
  </si>
  <si>
    <t>South Asia (IDA &amp; IBRD)</t>
  </si>
  <si>
    <t>Zambia</t>
  </si>
  <si>
    <t>East Asia &amp; Pacific (IDA &amp; IBRD)</t>
  </si>
  <si>
    <t>CRI</t>
  </si>
  <si>
    <t>ABW</t>
  </si>
  <si>
    <t>IDA and IBRD total group aggregate (includes IDA only, IDA blend, and IBRD only).</t>
  </si>
  <si>
    <t>Netherlands</t>
  </si>
  <si>
    <t>YEM</t>
  </si>
  <si>
    <t>MDG</t>
  </si>
  <si>
    <t>Demographic data (total population, life expectancy, fertility, child mortality, migration), education series, and HIV prevalence are reported separately for Sudan and South Sudan; see specific notes for other series. National accounts data exclude South Sudan after July 9, 2011. Other data reported for Sudan generally include South Sudan to 2011 unless otherwise noted. External debt data and land-related data (including population density, but excluding surface area after 2010) for all years include South Sudan.</t>
  </si>
  <si>
    <t>AGO</t>
  </si>
  <si>
    <t>Sub-Saharan Africa (IDA &amp; IBRD)</t>
  </si>
  <si>
    <t>Fiscal year ends on June 30; reporting period for national accounts data: FY. Data are revised from Samoa Bureau of Statistics and Central Bank of Samoa. The base year is 2008/09. Other methodological changes include increased reliance on summary data from the country’s Value Added Goods and Services Tax system, incorporation of more recent benchmarks, and use of improved data sources.</t>
  </si>
  <si>
    <t>TUN</t>
  </si>
  <si>
    <t>Djibouti</t>
  </si>
  <si>
    <t>QAT</t>
  </si>
  <si>
    <t>Gambia, The</t>
  </si>
  <si>
    <t>FIN</t>
  </si>
  <si>
    <t>Iceland</t>
  </si>
  <si>
    <t>Central Europe and the Baltics aggregate.</t>
  </si>
  <si>
    <t>Macedonia, FYR</t>
  </si>
  <si>
    <t>DZA</t>
  </si>
  <si>
    <t>SOM</t>
  </si>
  <si>
    <t>Senegal</t>
  </si>
  <si>
    <t>WB-3 code changed from TMP to TLS to align with ISO code.</t>
  </si>
  <si>
    <t>Morocco</t>
  </si>
  <si>
    <t>National accounts local currency data have been revised to be reported in U.S. dollars instead of Liberian dollars.</t>
  </si>
  <si>
    <t>Bangladesh</t>
  </si>
  <si>
    <t>A simple multiplier is used to convert the national currencies of EMU members to euros. The following irrevocable euro conversion rate was adopted by the EU Council on January 1, 1999: 1 euro = 1936.27 Italian lira. Please note that historical data before 1999 are not actual euros and are not comparable or suitable for aggregation across countries.</t>
  </si>
  <si>
    <t>GUM</t>
  </si>
  <si>
    <t>European Union</t>
  </si>
  <si>
    <t>POL</t>
  </si>
  <si>
    <t>Small states</t>
  </si>
  <si>
    <t>United Arab Emirates</t>
  </si>
  <si>
    <t>Tajikistan</t>
  </si>
  <si>
    <t>BEL</t>
  </si>
  <si>
    <t>TJK</t>
  </si>
  <si>
    <t>Botswana</t>
  </si>
  <si>
    <t>Mauritius</t>
  </si>
  <si>
    <t>National Center for Statistics and Information revised national accounts from 2011 to 2015 based on the SNA 2008. Value added is in basic prices; and before 2011 in producer prices.</t>
  </si>
  <si>
    <t>Hungary</t>
  </si>
  <si>
    <t>Finland</t>
  </si>
  <si>
    <t>St. Vincent and the Grenadines</t>
  </si>
  <si>
    <t>The New Base Year is 2014.</t>
  </si>
  <si>
    <t>Bolivia</t>
  </si>
  <si>
    <t>IRL</t>
  </si>
  <si>
    <t>Base Year is 2003 and 2010 is the Reference Year and national data revised.</t>
  </si>
  <si>
    <t>Mauritania</t>
  </si>
  <si>
    <t>PRK</t>
  </si>
  <si>
    <t>Sub-Saharan Africa (excluding high income)</t>
  </si>
  <si>
    <t>Austria</t>
  </si>
  <si>
    <t>SSD</t>
  </si>
  <si>
    <t>HND</t>
  </si>
  <si>
    <t>Last Updated Date</t>
  </si>
  <si>
    <t>SUR</t>
  </si>
  <si>
    <t>MMR</t>
  </si>
  <si>
    <t>A simple multiplier is used to convert the national currencies of EMU members to euros. The following irrevocable euro conversion rate entered into force on January 1, 2011: 1 euro = 15.6466 Estonian kroon. Please note that historical data are not actual euros and are not comparable or suitable for aggregation across countries.</t>
  </si>
  <si>
    <t>LIC</t>
  </si>
  <si>
    <t>BHR</t>
  </si>
  <si>
    <t>PRY</t>
  </si>
  <si>
    <t>Sweden</t>
  </si>
  <si>
    <t>On 20 December 1999 China resumed its exercise of sovereignty over Macao. Unless otherwise noted, data for China do not include data for Hong Kong SAR, China; Macao SAR, China; or Taiwan, China.</t>
  </si>
  <si>
    <t>Poland</t>
  </si>
  <si>
    <t>A simple multiplier is used to convert the national currencies of EMU members to euros. The following irrevocable euro conversion rate entered into force on January 1, 2008: 1 euro = 0.4293 Maltese lira. Please note that historical data are not actual euros and are not comparable or suitable for aggregation across countries. National accounts data source from 1995 to 2015 is Eurostat; prior to 1995 is UN. The new reference year is 2010.</t>
  </si>
  <si>
    <t>Fiscal year ends on September 30; reporting period for national accounts data: FY. National accounts data are revised based on IMF reports.</t>
  </si>
  <si>
    <t>Grenada</t>
  </si>
  <si>
    <t>Country uses chain linked methodology.</t>
  </si>
  <si>
    <t>CMR</t>
  </si>
  <si>
    <t>IDA &amp; IBRD total</t>
  </si>
  <si>
    <t>Venezuela, RB</t>
  </si>
  <si>
    <t>Spain</t>
  </si>
  <si>
    <t>SGP</t>
  </si>
  <si>
    <t>Kazakhstan</t>
  </si>
  <si>
    <t>GMB</t>
  </si>
  <si>
    <t>West Bank and Gaza</t>
  </si>
  <si>
    <t>MDA</t>
  </si>
  <si>
    <t>Sub-Saharan Africa regional aggregate (does not include high-income economies).</t>
  </si>
  <si>
    <t>Armenia</t>
  </si>
  <si>
    <t>South Asia</t>
  </si>
  <si>
    <t>TSA</t>
  </si>
  <si>
    <t>A simple multiplier is used to convert the national currencies of EMU members to euros. The following irrevocable euro conversion rate was adopted by the EU Council on January 1, 1999: 1 euro = 0.787564 Irish pound. Please note that historical data before 1999 are not actual euros and are not comparable or suitable for aggregation across countries.</t>
  </si>
  <si>
    <t>Fiscal year end: September 30; reporting period for national accounts data: FY.</t>
  </si>
  <si>
    <t>HTI</t>
  </si>
  <si>
    <t>RWA</t>
  </si>
  <si>
    <t>SLV</t>
  </si>
  <si>
    <t>MDV</t>
  </si>
  <si>
    <t>TUV</t>
  </si>
  <si>
    <t>Middle East &amp; North Africa (excluding high income)</t>
  </si>
  <si>
    <t>Cuba</t>
  </si>
  <si>
    <t>CUW</t>
  </si>
  <si>
    <t>Solomon Islands</t>
  </si>
  <si>
    <t>ETH</t>
  </si>
  <si>
    <t>VCT</t>
  </si>
  <si>
    <t>Nauru</t>
  </si>
  <si>
    <t>The new base year is 1999.</t>
  </si>
  <si>
    <t>Ireland</t>
  </si>
  <si>
    <t>Pacific island small states aggregate.</t>
  </si>
  <si>
    <t>ECU</t>
  </si>
  <si>
    <t>American Samoa</t>
  </si>
  <si>
    <t>LTU</t>
  </si>
  <si>
    <t>Arab World</t>
  </si>
  <si>
    <t>IMN</t>
  </si>
  <si>
    <t>MLT</t>
  </si>
  <si>
    <t>Burkina Faso</t>
  </si>
  <si>
    <t>BTN</t>
  </si>
  <si>
    <t>Turks and Caicos Islands</t>
  </si>
  <si>
    <t>VUT</t>
  </si>
  <si>
    <t>SAS</t>
  </si>
  <si>
    <t>Jamaica</t>
  </si>
  <si>
    <t>BRN</t>
  </si>
  <si>
    <t>Middle East &amp; North Africa (IDA &amp; IBRD countries)</t>
  </si>
  <si>
    <t>Pacific island small states</t>
  </si>
  <si>
    <t>Gibraltar</t>
  </si>
  <si>
    <t>GDP per capita is gross domestic product divided by midyear population.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2010 U.S. dollars.</t>
  </si>
  <si>
    <t>Middle East &amp; North Africa</t>
  </si>
  <si>
    <t>PAK</t>
  </si>
  <si>
    <t>VIR</t>
  </si>
  <si>
    <t>SWZ</t>
  </si>
  <si>
    <t>GTM</t>
  </si>
  <si>
    <t>MOZ</t>
  </si>
  <si>
    <t>NER</t>
  </si>
  <si>
    <t>SNA data for 2000-2011 are updated from official government statistics; 1994-1999 from UN databases. Base year has changed from 1995 to 2000.</t>
  </si>
  <si>
    <t>Côte d'Ivoire</t>
  </si>
  <si>
    <t>Euro area</t>
  </si>
  <si>
    <t>IBD</t>
  </si>
  <si>
    <t>ISL</t>
  </si>
  <si>
    <t>Latin America &amp; the Caribbean (IDA &amp; IBRD countries)</t>
  </si>
  <si>
    <t>Fiji</t>
  </si>
  <si>
    <t>SVK</t>
  </si>
  <si>
    <t>BGD</t>
  </si>
  <si>
    <t>BGR</t>
  </si>
  <si>
    <t>SYC</t>
  </si>
  <si>
    <t>World Bank national accounts data, and OECD National Accounts data files.</t>
  </si>
  <si>
    <t>The new reference year is 2010.</t>
  </si>
  <si>
    <t>Namibia</t>
  </si>
  <si>
    <t>High income group aggregate. High-income economies are those in which 2016 GNI per capita was $12,235 or more.</t>
  </si>
  <si>
    <t>UZB</t>
  </si>
  <si>
    <t>Ethiopia</t>
  </si>
  <si>
    <t>HPC</t>
  </si>
  <si>
    <t>UGA</t>
  </si>
  <si>
    <t>GNB</t>
  </si>
  <si>
    <t>MEA</t>
  </si>
  <si>
    <t>Fiscal year end: March 31; reporting period for national accounts data: FY. Based on the government’s Planning Department and the IMF national accounts have been revised from 2010 to 2015. The new base year is 2010/11.</t>
  </si>
  <si>
    <t>Upper middle income</t>
  </si>
  <si>
    <t>Chile</t>
  </si>
  <si>
    <t>St. Kitts and Nevis</t>
  </si>
  <si>
    <t>Bahamas, The</t>
  </si>
  <si>
    <t>Ghana</t>
  </si>
  <si>
    <t>ERI</t>
  </si>
  <si>
    <t>Fiscal year end: March 31; reporting period for national accounts data: CY. Data for Indonesia include Timor-Leste through 1999 unless otherwise noted. Statistics Indonesia revised national accounts based on SNA2008. The base year is 2010. Price valuation is in basic prices.</t>
  </si>
  <si>
    <t>Italy</t>
  </si>
  <si>
    <t>TTO</t>
  </si>
  <si>
    <t>LCN</t>
  </si>
  <si>
    <t>Middle income group aggregate. Middle-income economies are those in which 2016 GNI per capita was between $1,006 and $12,235.</t>
  </si>
  <si>
    <t>Syrian Arab Republic</t>
  </si>
  <si>
    <t>Czech Republic</t>
  </si>
  <si>
    <t>The country uses chain linked metheodology.</t>
  </si>
  <si>
    <t>Niger</t>
  </si>
  <si>
    <t>IRN</t>
  </si>
  <si>
    <t>Northern Mariana Islands</t>
  </si>
  <si>
    <t>Samoa</t>
  </si>
  <si>
    <t>World aggregate.</t>
  </si>
  <si>
    <t>Upper middle income group aggregate. Upper-middle-income economies are those in which 2016 GNI per capita was between $3,956 and $12,235.</t>
  </si>
  <si>
    <t>SSF</t>
  </si>
  <si>
    <t>Central African Republic</t>
  </si>
  <si>
    <t>CHN</t>
  </si>
  <si>
    <t>Tanzania reports using a blend of SNA 1993 and SNA 2008.</t>
  </si>
  <si>
    <t>Europe &amp; Central Asia (IDA &amp; IBRD countries) aggregate.</t>
  </si>
  <si>
    <t>Switzerland</t>
  </si>
  <si>
    <t>PRT</t>
  </si>
  <si>
    <t>SST</t>
  </si>
  <si>
    <t>Korea, Rep.</t>
  </si>
  <si>
    <t>Authorities made significant revisions to the national accounts from 2006 to 2015.</t>
  </si>
  <si>
    <t>NCL</t>
  </si>
  <si>
    <t>Fiscal year end: June 30; reporting period for national accounts data: FY. Value added current series updated by the Australian Bureau of Statistics;</t>
  </si>
  <si>
    <t>The base year is 2010. National accounts data were rebased to reflect the January 1, 2013, introduction of the new Zambian kwacha at a rate of 1,000 old kwacha = 1 new kwacha. Zambia reports using SNA 2008.</t>
  </si>
  <si>
    <t>PSE</t>
  </si>
  <si>
    <t>MNE</t>
  </si>
  <si>
    <t>Canada</t>
  </si>
  <si>
    <t>MAR</t>
  </si>
  <si>
    <t>Albania</t>
  </si>
  <si>
    <t>India</t>
  </si>
  <si>
    <t>PSS</t>
  </si>
  <si>
    <t>East Asia &amp; Pacific (excluding high income)</t>
  </si>
  <si>
    <t>Tunisia</t>
  </si>
  <si>
    <t>Montenegro declared independence from Serbia and Montenegro on June 3, 2006. Where available, data for each country are shown separately. However, for Serbia, some indicators continue to include data for Montenegro through 2005.</t>
  </si>
  <si>
    <t>Nepal</t>
  </si>
  <si>
    <t>ARE</t>
  </si>
  <si>
    <t>XKX</t>
  </si>
  <si>
    <t>Europe &amp; Central Asia (IDA &amp; IBRD)</t>
  </si>
  <si>
    <t>NIC</t>
  </si>
  <si>
    <t>Based on data from the Saudi Central Department of Statistics and Information under the authority of the Ministry of Economy and Planning.</t>
  </si>
  <si>
    <t>Fragile and conflict affected situations</t>
  </si>
  <si>
    <t>Fiscal year end: March 20; reporting period for national accounts data: FY. Based on data from the Central Bank of Iran, the new base year is 2011/12.</t>
  </si>
  <si>
    <t>SYR</t>
  </si>
  <si>
    <t>WB-3 code changed from ROM to ROU to align with ISO code.</t>
  </si>
  <si>
    <t>LMC</t>
  </si>
  <si>
    <t>BLR</t>
  </si>
  <si>
    <t>North America</t>
  </si>
  <si>
    <t>Maldives</t>
  </si>
  <si>
    <t>INDICATOR_CODE</t>
  </si>
  <si>
    <t>Fiscal year end: March 31; reporting period for national accounts data: CY. The new base year is 2010.</t>
  </si>
  <si>
    <t>COD</t>
  </si>
  <si>
    <t>Indicator Name</t>
  </si>
  <si>
    <t>Sudan</t>
  </si>
  <si>
    <t>TCA</t>
  </si>
  <si>
    <t>GNQ</t>
  </si>
  <si>
    <t>The new base year is 2008.</t>
  </si>
  <si>
    <t>Pre-demographic dividend</t>
  </si>
  <si>
    <t>SOURCE_ORGANIZATION</t>
  </si>
  <si>
    <t>CEB</t>
  </si>
  <si>
    <t>Sub-Saharan Africa (IDA &amp; IBRD countries)</t>
  </si>
  <si>
    <t>EAP</t>
  </si>
  <si>
    <t>IDA only group aggregate.</t>
  </si>
  <si>
    <t>LAO</t>
  </si>
  <si>
    <t>Mexico</t>
  </si>
  <si>
    <t>MWI</t>
  </si>
  <si>
    <t>Liberia</t>
  </si>
  <si>
    <t>SAU</t>
  </si>
  <si>
    <t>DJI</t>
  </si>
  <si>
    <t>Ecuador</t>
  </si>
  <si>
    <t>North America regional aggregate. There are no economies in North America classified as low or middle income.</t>
  </si>
  <si>
    <t>A simple multiplier is used to convert the national currencies of EMU members to euros. The following irrevocable euro conversion rate was adopted by the EU Council on January 1, 1999: 1 euro = 5.94573 Finnish markka. Please note that historical data before 1999 are not actual euros and are not comparable or suitable for aggregation across countries.</t>
  </si>
  <si>
    <t>IDA total group aggregate (includes IDA only and IDA blend).</t>
  </si>
  <si>
    <t>Sao Tome and Principe</t>
  </si>
  <si>
    <t>Vietnam</t>
  </si>
  <si>
    <t>ESP</t>
  </si>
  <si>
    <t>CUB</t>
  </si>
  <si>
    <t>CYP</t>
  </si>
  <si>
    <t>LSO</t>
  </si>
  <si>
    <t>Togo</t>
  </si>
  <si>
    <t>PNG</t>
  </si>
  <si>
    <t>Egypt, Arab Rep.</t>
  </si>
  <si>
    <t>LBN</t>
  </si>
  <si>
    <t>DMA</t>
  </si>
  <si>
    <t>TKM</t>
  </si>
  <si>
    <t>Based on official government statistics and International Monetary Fund data, national accounts data have been revised for 1990 onward. The exchange rate used for 2016 is official rate and not IFS rate. The base year has reverted to 1990.</t>
  </si>
  <si>
    <t>Guatemala</t>
  </si>
  <si>
    <t>NAM</t>
  </si>
  <si>
    <t>NRU</t>
  </si>
  <si>
    <t>Rwanda</t>
  </si>
  <si>
    <t>Hong Kong SAR, China</t>
  </si>
  <si>
    <t>Latvia</t>
  </si>
  <si>
    <t>IBT</t>
  </si>
  <si>
    <t>Europe &amp; Central Asia (excluding high income)</t>
  </si>
  <si>
    <t>PST</t>
  </si>
  <si>
    <t>Fiscal year ends on September 30; reporting period for national accounts data: FY.</t>
  </si>
  <si>
    <t>Least developed countries: UN classification</t>
  </si>
  <si>
    <t>GDP per capita (constant 2010 US$)</t>
  </si>
  <si>
    <t>Philippines</t>
  </si>
  <si>
    <t>FSM</t>
  </si>
  <si>
    <t>Latin America &amp; Caribbean (excluding high income)</t>
  </si>
  <si>
    <t>South Sudan</t>
  </si>
  <si>
    <t>TLS</t>
  </si>
  <si>
    <t>Euro area aggregate.</t>
  </si>
  <si>
    <t>SWE</t>
  </si>
  <si>
    <t>KAZ</t>
  </si>
  <si>
    <t>ARM</t>
  </si>
  <si>
    <t>Middle East and North Africa regional aggregate (includes all income levels).</t>
  </si>
  <si>
    <t>PRE</t>
  </si>
  <si>
    <t>NZL</t>
  </si>
  <si>
    <t>PER</t>
  </si>
  <si>
    <t>Post-dividend countries are mostly high-income countries where fertility has transitioned below replacement levels.</t>
  </si>
  <si>
    <t>European Union aggregate.</t>
  </si>
  <si>
    <t>BLZ</t>
  </si>
  <si>
    <t>CSS</t>
  </si>
  <si>
    <t>Luxembourg</t>
  </si>
  <si>
    <t>BHS</t>
  </si>
  <si>
    <t>Isle of Man</t>
  </si>
  <si>
    <t>Nigeria</t>
  </si>
  <si>
    <t>COL</t>
  </si>
  <si>
    <t>LMY</t>
  </si>
  <si>
    <t>MAC</t>
  </si>
  <si>
    <t>AUS</t>
  </si>
  <si>
    <t>MEX</t>
  </si>
  <si>
    <t>JOR</t>
  </si>
  <si>
    <t>Korea, Dem. People’s Rep.</t>
  </si>
  <si>
    <t>Denmark</t>
  </si>
  <si>
    <t>Sub-Saharan Africa</t>
  </si>
  <si>
    <t>Latin America &amp; Caribbean (IDA &amp; IBRD)</t>
  </si>
  <si>
    <t>Uzbekistan</t>
  </si>
  <si>
    <t>SLB</t>
  </si>
  <si>
    <t>National accounts have been revised  based on the Fiji Bureau of Statistics and World Bank estimates. The base year is 2011.</t>
  </si>
  <si>
    <t>East Asia &amp; Pacific (IDA &amp; IBRD countries) aggregate.</t>
  </si>
  <si>
    <t>The source of national accounts has changed to the International Monetary Fund. The base year has reverted back to 1985; the new reference year is 2005.</t>
  </si>
  <si>
    <t>Argentina</t>
  </si>
  <si>
    <t>Europe and Central Asia regional aggregate (does not include high-income economies).</t>
  </si>
  <si>
    <t>CHI</t>
  </si>
  <si>
    <t>Serbia</t>
  </si>
  <si>
    <t>Fiscal year end: March 31; reporting period for national accounts data: CY. Based on official government statistics, national accounts data have been revised from 2006 onward; the new base year is 2006. Data before 2006 were reported on a fiscal year basis.</t>
  </si>
  <si>
    <t>Belize</t>
  </si>
  <si>
    <t>VEN</t>
  </si>
  <si>
    <t>Based on revised data from the National Statistical Office - New base year 2013</t>
  </si>
  <si>
    <t>Angola</t>
  </si>
  <si>
    <t>Fiscal year end: September 30; reporting period for national accounts data: CY.</t>
  </si>
  <si>
    <t>ECA</t>
  </si>
  <si>
    <t>Low &amp; middle income</t>
  </si>
  <si>
    <t>Fiscal year end: July 14; reporting period for national accounts data: FY.</t>
  </si>
  <si>
    <t>TableName</t>
  </si>
  <si>
    <t>British Virgin Islands</t>
  </si>
  <si>
    <t>Based on government statistics, the base year is 1997.</t>
  </si>
  <si>
    <t>ROU</t>
  </si>
  <si>
    <t>SVN</t>
  </si>
  <si>
    <t>Afghanistan</t>
  </si>
  <si>
    <t>CIV</t>
  </si>
  <si>
    <t>Fiscal year end: March 31; reporting period for national accounts data: CY. Authorities revised national accounts from 1999 to 2015.</t>
  </si>
  <si>
    <t>BRA</t>
  </si>
  <si>
    <t>HKG</t>
  </si>
  <si>
    <t>BEN</t>
  </si>
  <si>
    <t>OECD members</t>
  </si>
  <si>
    <t>Faroe Islands</t>
  </si>
  <si>
    <t>Costa Rica</t>
  </si>
  <si>
    <t>Caribbean small states</t>
  </si>
  <si>
    <t>A simple multiplier is used to convert the national currencies of EMU members to euros. The following irrevocable euro conversion rate entered into force on January 1, 2014: 1 euro = 0.702804 Latvian lats. Please note that historical data are not actual euros and are not comparable or suitable for aggregation across countries. Based on data from EUROSTAT, the new reference year is 2010.</t>
  </si>
  <si>
    <t>Arab World aggregate. Arab World is composed of members of the League of Arab States.</t>
  </si>
  <si>
    <t>ZWE</t>
  </si>
  <si>
    <t>Andorra</t>
  </si>
  <si>
    <t>High income</t>
  </si>
  <si>
    <t>RUS</t>
  </si>
  <si>
    <t>LIE</t>
  </si>
  <si>
    <t>Mali</t>
  </si>
  <si>
    <t>COM</t>
  </si>
  <si>
    <t>FCS</t>
  </si>
  <si>
    <t>ASM</t>
  </si>
  <si>
    <t>AUT</t>
  </si>
  <si>
    <t>Comoros</t>
  </si>
  <si>
    <t>EAR</t>
  </si>
  <si>
    <t>French Polynesia</t>
  </si>
  <si>
    <t>Guyana</t>
  </si>
  <si>
    <t>South Asia (IDA &amp; IBRD countries) aggregate.</t>
  </si>
  <si>
    <t>A simple multiplier is used to convert the national currencies of EMU members to euros. The following irrevocable euro conversion rate was adopted by the EU Council on January 1, 1999: 1 euro = 40.3399 Luxembourg franc. Please note that historical data before 1999 are not actual euros and are not comparable or suitable for aggregation across countries.</t>
  </si>
  <si>
    <t>Fiscal year end: March 31; reporting period for national accounts data: FY. Based on official government statistics; the new base year is 2011/12. India reports using SNA 2008.</t>
  </si>
  <si>
    <t>A simple multiplier is used to convert the national currencies of EMU members to euros. The following irrevocable euro conversion rate was adopted by the EU Council on January 1, 1999: 1 euro = 166.386 Spanish peseta. Please note that historical data before 1999 are not actual euros and are not comparable or suitable for aggregation across countries.</t>
  </si>
  <si>
    <t>Sint Maarten (Dutch part)</t>
  </si>
  <si>
    <t>Bahrain</t>
  </si>
  <si>
    <t>Turkey</t>
  </si>
  <si>
    <t>GAB</t>
  </si>
  <si>
    <t>Lower middle income</t>
  </si>
  <si>
    <t>Curacao</t>
  </si>
  <si>
    <t>Fiscal year end: March 31; reporting period for national accounts data: CY. The new base year is 2012.</t>
  </si>
  <si>
    <t>Based on official statistics from the Ministry of Economic Affairs and Development and ONS – Office National des Statistique; the base year has been returned to 2004.</t>
  </si>
  <si>
    <t>INX</t>
  </si>
  <si>
    <t>IBRD only group aggregate.</t>
  </si>
  <si>
    <t>Slovenia</t>
  </si>
  <si>
    <t>TEA</t>
  </si>
  <si>
    <t>Bermuda</t>
  </si>
  <si>
    <t>France</t>
  </si>
  <si>
    <t>Sub-Saharan Africa regional aggregate (includes all income levels).</t>
  </si>
  <si>
    <t>LCA</t>
  </si>
  <si>
    <t>PLW</t>
  </si>
  <si>
    <t>Slovak Republic</t>
  </si>
  <si>
    <t>TGO</t>
  </si>
  <si>
    <t>Micronesia, Fed. Sts.</t>
  </si>
  <si>
    <t>FJI</t>
  </si>
  <si>
    <t>KNA</t>
  </si>
  <si>
    <t>Congo, Rep.</t>
  </si>
  <si>
    <t>BRB</t>
  </si>
  <si>
    <t>Channel Islands</t>
  </si>
  <si>
    <t>ZAF</t>
  </si>
  <si>
    <t>Bosnia and Herzegovina</t>
  </si>
  <si>
    <t>New Base year 2014</t>
  </si>
  <si>
    <t>Europe &amp; Central Asia</t>
  </si>
  <si>
    <t>BWA</t>
  </si>
  <si>
    <t>SOURCE_NOTE</t>
  </si>
  <si>
    <t>Mongolia</t>
  </si>
  <si>
    <t>St. Martin (French part)</t>
  </si>
  <si>
    <t>Malta</t>
  </si>
  <si>
    <t>United States</t>
  </si>
  <si>
    <t>Curaçao</t>
  </si>
  <si>
    <t>EMU</t>
  </si>
  <si>
    <t>COG</t>
  </si>
  <si>
    <t>Montenegro</t>
  </si>
  <si>
    <t>World Development Indicators</t>
  </si>
  <si>
    <t>Monaco</t>
  </si>
  <si>
    <t>South Sudan declared its independence on July 9, 2011. Data are shown separately for South Sudan where available.</t>
  </si>
  <si>
    <t>Sub-Saharan Africa (IDA &amp; IBRD countries) aggregate.</t>
  </si>
  <si>
    <t>Late-demographic dividend</t>
  </si>
  <si>
    <t>Antigua and Barbuda</t>
  </si>
  <si>
    <t>SXM</t>
  </si>
  <si>
    <t>MRT</t>
  </si>
  <si>
    <t>Iran, Islamic Rep.</t>
  </si>
  <si>
    <t>WB-3 code changed from ZAR to COD to align with ISO code.</t>
  </si>
  <si>
    <t>OSS</t>
  </si>
  <si>
    <t>Dominican Republic</t>
  </si>
  <si>
    <t>KGZ</t>
  </si>
  <si>
    <t>Lithuania</t>
  </si>
  <si>
    <t>Fiscal year end: March 31; reporting period for national accounts data: CY.</t>
  </si>
  <si>
    <t>A simple multiplier is used to convert the national currencies of EMU members to euros. The following irrevocable euro conversion rate was adopted by the EU Council on January 1, 1999: 1 euro = 340.75 Greek drachma. Please note that historical data before 1999 are not actual euros and are not comparable or suitable for aggregation across countries.</t>
  </si>
  <si>
    <t>Fiscal year end: March 20; reporting period for national accounts data is calendar year, estimated to insure consistency between national accounts and fiscal data. National accounts data are sourced from the IMF and differ from the Central Statistics Organization numbers due to exclusion of the opium economy.</t>
  </si>
  <si>
    <t>Madagascar</t>
  </si>
  <si>
    <t>2016</t>
  </si>
  <si>
    <t>MUS</t>
  </si>
  <si>
    <t>A simple multiplier is used to convert the national currencies of EMU members to euros. The following irrevocable euro conversion rate entered into force on January 1, 2007: 1 euro = 239.64 Slovenian tolar. Please note that historical data are not actual euros and are not comparable or suitable for aggregation across countries.</t>
  </si>
  <si>
    <t>São Tomé and Principe</t>
  </si>
  <si>
    <t>TUR</t>
  </si>
  <si>
    <t>Myanmar</t>
  </si>
  <si>
    <t>Portugal</t>
  </si>
  <si>
    <t>Brunei Darussalam</t>
  </si>
  <si>
    <t>Based on official government statistics, the new base year is 2007.</t>
  </si>
  <si>
    <t>Virgin Islands (U.S.)</t>
  </si>
  <si>
    <t>ZMB</t>
  </si>
  <si>
    <t>Australia</t>
  </si>
  <si>
    <t>In July 2016 a new Belarusian ruble was introduced, at a rate of 1 new ruble = 10,000 old rubles. Local currency values in this database are in new rubels.</t>
  </si>
  <si>
    <t>Montenegro declared independence from Serbia and Montenegro on June 3, 2006. Where available, data for each country are shown separately. However, for Serbia, some indicators, such as those series for which data appear only for Serbia and not Montenegro--e.g., aid, environment, external debt, balance of payments, various social indicators excluding population--continue to include data for Montenegro through 2005. Moreover, data from 1999 onward for Serbia for most indicators exclude data for Kosovo, 1999 being the year when Kosovo became a territory under international administration pursuant to UN Security Council Resolution 1244 (1999); any exceptions are noted. Kosovo became a World Bank member on June 29, 2009; available data are shown separately for Kosovo. In 2011, the Statistical Office of Serbia improved the methodology of national accounts data for 2003 onward. Specifically, the classification of sectors was revised. The new reference year for chain linked series is 2010.</t>
  </si>
  <si>
    <t>Kosovo</t>
  </si>
  <si>
    <t>Ukraine</t>
  </si>
  <si>
    <t>Cabo Verde is the name for the country previously listed as Cape Verde. Value added is measured in basic prices.</t>
  </si>
  <si>
    <t>Tuvalu</t>
  </si>
  <si>
    <t>Central Europe and the Baltics</t>
  </si>
  <si>
    <t>SRB</t>
  </si>
  <si>
    <t>Lebanon</t>
  </si>
  <si>
    <t>Cyprus</t>
  </si>
  <si>
    <t>STP</t>
  </si>
  <si>
    <t>THA</t>
  </si>
  <si>
    <t>IDA blend group aggregate.</t>
  </si>
  <si>
    <t>Malaysia</t>
  </si>
  <si>
    <t>A simple multiplier is used to convert the national currencies of EMU members to euros. The following irrevocable euro conversion rate was adopted by the EU Council on January 1, 1999: 1 euro = 200.482 Portuguese escudo. Please note that historical data before 1999 are not actual euros and are not comparable or suitable for aggregation across countries.</t>
  </si>
  <si>
    <t>Papua New Guinea</t>
  </si>
  <si>
    <t>A simple multiplier is used to convert the national currencies of EMU members to euros. The following irrevocable euro conversion rate entered into force on January 1, 2008: 1 euro = 0.585274 Cyprus pounds. Please note that historical data are not actual euros and are not comparable or suitable for aggregation across countries.</t>
  </si>
  <si>
    <t>San Marino</t>
  </si>
  <si>
    <t>Middle income</t>
  </si>
  <si>
    <t>SSA</t>
  </si>
  <si>
    <t>Latin America &amp; the Caribbean (IDA &amp; IBRD countries) aggregate.</t>
  </si>
  <si>
    <t>ALB</t>
  </si>
  <si>
    <t>BFA</t>
  </si>
  <si>
    <t>East Asia and Pacific regional aggregate (does not include high-income economies).</t>
  </si>
  <si>
    <t>PAN</t>
  </si>
  <si>
    <t>SDN</t>
  </si>
  <si>
    <t>TZA</t>
  </si>
  <si>
    <t>National accounts data revised from 1993-2016.</t>
  </si>
  <si>
    <t>GEO</t>
  </si>
  <si>
    <t>SNA price valuation was changed from VAP to VAB.</t>
  </si>
  <si>
    <t>TMN</t>
  </si>
  <si>
    <t>Kyrgyz Republic</t>
  </si>
  <si>
    <t>LVA</t>
  </si>
  <si>
    <t>Indonesia</t>
  </si>
  <si>
    <t>FRO</t>
  </si>
  <si>
    <t>A simple multiplier is used to convert the national currencies of EMU members to euros. The following irrevocable euro conversion rate was adopted by the EU Council on January 1, 1999: 1 euro = 40.3399 Belgian franc. Please note that historical data before 1999 are not actual euros and are not comparable or suitable for aggregation across countries.</t>
  </si>
  <si>
    <t>MAF</t>
  </si>
  <si>
    <t>Burundi</t>
  </si>
  <si>
    <t>IDN</t>
  </si>
  <si>
    <t>Saudi Arabia</t>
  </si>
  <si>
    <t>MNG</t>
  </si>
  <si>
    <t>Cayman Islands</t>
  </si>
  <si>
    <t>Moldova</t>
  </si>
  <si>
    <t>Germany</t>
  </si>
  <si>
    <t>Israel</t>
  </si>
  <si>
    <t>Country Code</t>
  </si>
  <si>
    <t>DEU</t>
  </si>
  <si>
    <t>Europe &amp; Central Asia (IDA &amp; IBRD countries)</t>
  </si>
  <si>
    <t>East Asia &amp; Pacific</t>
  </si>
  <si>
    <t>WSM</t>
  </si>
  <si>
    <t>CAF</t>
  </si>
  <si>
    <t>South Africa</t>
  </si>
  <si>
    <t>Paraguay</t>
  </si>
  <si>
    <t>Peru</t>
  </si>
  <si>
    <t>Cabo Verde</t>
  </si>
  <si>
    <t>Value added is measured in basic prices.</t>
  </si>
  <si>
    <t>Congo, Dem. Rep.</t>
  </si>
  <si>
    <t>ATG</t>
  </si>
  <si>
    <t>ARG</t>
  </si>
  <si>
    <t>Gabon</t>
  </si>
  <si>
    <t>NY.GDP.PCAP.KD</t>
  </si>
  <si>
    <t>Lesotho</t>
  </si>
  <si>
    <t>IDA blend</t>
  </si>
  <si>
    <t>Seychelles</t>
  </si>
  <si>
    <t>TSS</t>
  </si>
  <si>
    <t>China</t>
  </si>
  <si>
    <t>Singapore</t>
  </si>
  <si>
    <t>KWT</t>
  </si>
  <si>
    <t>UKR</t>
  </si>
  <si>
    <t>Suriname</t>
  </si>
  <si>
    <t>TEC</t>
  </si>
  <si>
    <t>St. Lucia</t>
  </si>
  <si>
    <t>Estonia</t>
  </si>
  <si>
    <t>NLD</t>
  </si>
  <si>
    <t>BOL</t>
  </si>
  <si>
    <t>SMR</t>
  </si>
  <si>
    <t>Not classified</t>
  </si>
  <si>
    <t>Croatia</t>
  </si>
  <si>
    <t>LAC</t>
  </si>
  <si>
    <t>Turkmenistan</t>
  </si>
  <si>
    <t>Korea, Dem. People's Rep.</t>
  </si>
  <si>
    <t>Greenland</t>
  </si>
  <si>
    <t>KIR</t>
  </si>
  <si>
    <t>Fiscal year end: June 30; reporting period for national accounts data: CY. As of January 2009, multiple hard currencies, such as rand, pound sterling, euro and U.S. dollar are in use. Data are reported in U.S. dollars, the most-used currency.</t>
  </si>
  <si>
    <t>AZE</t>
  </si>
  <si>
    <t>Aruba</t>
  </si>
  <si>
    <t>DNK</t>
  </si>
  <si>
    <t>Uruguay</t>
  </si>
  <si>
    <t>GUY</t>
  </si>
  <si>
    <t>HIC</t>
  </si>
  <si>
    <t>Fragile and conflict affected situations aggregate. Countries with fragile situations are primarily International Development Association-eligible countries and nonmember or inactive countries and territories with a 3.2 or lower harmonized average of the World Bank's Country Policy and Institutional Assessment rating and the corresponding rating by a regional development bank, or that have had a UN or regional peacebuilding and political mission (for example by the African Union, European Union, or Organization of American States) or peacekeeping mission (for example, by the African Union, European Union, North Atlantic Treaty Organization, or Organization of American States) during the last three years. The group excludes IBRD countries (for which the CPIA scores are not publically disclosed); unless there is the presence of a peace-keeping or political/peacebuilding mission. This definition is pursuant to an agreement between the World Bank and other multilateral development banks at the start of the International Development Association 15 round in 2007. The list of countries and territories with fragile situations is imperfect and used here to reflect a complex concept. The World Bank continues to work with partners and client countries to refine the concept.</t>
  </si>
  <si>
    <t>A simple multiplier is used to convert the national currencies of EMU members to euros. The following irrevocable euro conversion rate was adopted by the EU Council on January 1, 1999: 1 euro = 2.20371 Netherlands guilder. Please note that historical data before 1999 are not actual euros and are not comparable or suitable for aggregation across countries.</t>
  </si>
  <si>
    <t>Azerbaijan</t>
  </si>
  <si>
    <t>Somalia</t>
  </si>
  <si>
    <t>IRQ</t>
  </si>
  <si>
    <t>Panama</t>
  </si>
  <si>
    <t>Malawi</t>
  </si>
  <si>
    <t>GRC</t>
  </si>
  <si>
    <t>LUX</t>
  </si>
  <si>
    <t>Europe and Central Asia regional aggregate (includes all income levels).</t>
  </si>
  <si>
    <t>IDA</t>
  </si>
  <si>
    <t>BDI</t>
  </si>
  <si>
    <t>The new base year is 2010. GDP data are available from 1970 onward while components are revised from 2000 onward only. Historical data in constant prices are linked to preserve growth rates.</t>
  </si>
  <si>
    <t>GHA</t>
  </si>
  <si>
    <t>Honduras</t>
  </si>
  <si>
    <t>A simple multiplier is used to convert the national currencies of EMU members to euros. The following irrevocable euro conversion rate was adopted by the EU Council on January 1, 1999: 1 euro = 6.55957 French franc. Please note that historical data before 1999 are not actual euros and are not comparable or suitable for aggregation across countries.</t>
  </si>
  <si>
    <t>MNA</t>
  </si>
  <si>
    <t>Romania</t>
  </si>
  <si>
    <t>Libya</t>
  </si>
  <si>
    <t>BIH</t>
  </si>
  <si>
    <t>Thailand</t>
  </si>
  <si>
    <t>Colombia</t>
  </si>
  <si>
    <t>Puerto Rico</t>
  </si>
  <si>
    <t>National accounts revision is based on data from the Economic Planning and Development - Prime Minister's Office published data.</t>
  </si>
  <si>
    <t>SEN</t>
  </si>
  <si>
    <t>New Zealand</t>
  </si>
  <si>
    <t>Fiscal year end: June 30; reporting period for national accounts data: CY.Value added is measured in basic prices.</t>
  </si>
  <si>
    <t>Barbados</t>
  </si>
  <si>
    <t>CAN</t>
  </si>
  <si>
    <t>ITA</t>
  </si>
  <si>
    <t>JPN</t>
  </si>
  <si>
    <t>OMN</t>
  </si>
  <si>
    <t>CPV</t>
  </si>
  <si>
    <t>Tanzania</t>
  </si>
  <si>
    <t>Country has 1994 as the base year and 2006 as the reference year. The country uses chain linked methodology.</t>
  </si>
  <si>
    <t>GIN</t>
  </si>
  <si>
    <t>Bhutan</t>
  </si>
  <si>
    <t>El Salvador</t>
  </si>
  <si>
    <t>Lao PDR</t>
  </si>
  <si>
    <t>Jordan</t>
  </si>
  <si>
    <t>Guinea</t>
  </si>
  <si>
    <t>Middle East &amp; North Africa (IDA &amp; IBRD countries) aggregate.</t>
  </si>
  <si>
    <t>PYF</t>
  </si>
  <si>
    <t>Based on IMF and World Bank Country team, GDP in current and constant prices have been revised.</t>
  </si>
  <si>
    <t>Macao SAR, China</t>
  </si>
  <si>
    <t>St. Lucia has changed the data source from Eastern Caribbean Central Bank to the Central Statistical Office of St. Lucia.</t>
  </si>
  <si>
    <t>PHL</t>
  </si>
  <si>
    <t>Small states aggregate. Includes 41 members of the Small States Forum. (Does not include the high-income countries Bahrain, Brunei Darussalam, Cyprus, Estonia, Iceland, Malta, Qatar, and San Marino.)</t>
  </si>
  <si>
    <t>Guinea-Bissau</t>
  </si>
  <si>
    <t>TCD</t>
  </si>
  <si>
    <t>New base Year 2012.</t>
  </si>
  <si>
    <t>ECS</t>
  </si>
  <si>
    <t>EAS</t>
  </si>
  <si>
    <t>GBR</t>
  </si>
  <si>
    <t>MYS</t>
  </si>
  <si>
    <t>LDC</t>
  </si>
  <si>
    <t>World</t>
  </si>
  <si>
    <t>Belarus</t>
  </si>
  <si>
    <t>Post-demographic dividend</t>
  </si>
  <si>
    <t>Brazil</t>
  </si>
  <si>
    <t>UMC</t>
  </si>
  <si>
    <t>VGB</t>
  </si>
  <si>
    <t>IND</t>
  </si>
  <si>
    <t>NOR</t>
  </si>
  <si>
    <t>Fiscal year end: March 31; reporting period for national accounts data: CY. Country reports using a blend of SNA 1993 and SNA 2008.</t>
  </si>
  <si>
    <t>Heavily indebted poor countries aggregate.</t>
  </si>
  <si>
    <t>GRD</t>
  </si>
  <si>
    <t>MIC</t>
  </si>
  <si>
    <t>Nicaragua</t>
  </si>
  <si>
    <t>Latin America &amp; Caribbean</t>
  </si>
  <si>
    <t>Based on government statistics national accounts have been revised from 2014. The country uses chain linked methodology.</t>
  </si>
  <si>
    <t>Mozambique</t>
  </si>
  <si>
    <t>Fiscal year end: June 30; reporting period for national accounts data: FY.</t>
  </si>
  <si>
    <t>Bulgaria</t>
  </si>
  <si>
    <t>Chad</t>
  </si>
  <si>
    <t>WB-3 code changed from KSV to XKX to align with ISO provisional code.</t>
  </si>
  <si>
    <t>TLA</t>
  </si>
  <si>
    <t>MLI</t>
  </si>
  <si>
    <t>MNP</t>
  </si>
  <si>
    <t>Qatar</t>
  </si>
  <si>
    <t>A simple multiplier is used to convert the national currencies of EMU members to euros. The following irrevocable euro conversion rate was adopted by the EU Council on January 1, 1999: 1 euro = 1.95583 German mark. Please note that historical data before 1999 are not actual euros and are not comparable or suitable for aggregation across countries.</t>
  </si>
  <si>
    <t>Liechtenstein</t>
  </si>
  <si>
    <t>USA</t>
  </si>
  <si>
    <t>Base year has changed from 2006 to 2012.</t>
  </si>
  <si>
    <t>ARB</t>
  </si>
  <si>
    <t>Official statistics for Libya are not available; national accounts data are based on World Bank estimates.</t>
  </si>
  <si>
    <t>Bureau of Census and Statistics revised national accounts from 2010-2015. Value added is in basic prices; prior to 2010 in producer prices.</t>
  </si>
  <si>
    <t>Georgia</t>
  </si>
  <si>
    <t>INDICATOR_NAME</t>
  </si>
  <si>
    <t>National Institute of Statistics and Census revised national accounts from 2004-2015. Argentina, which was temporarily unclassified in July 2016 pending release of revised national accounts statistics, is classified as upper middle income for FY17 as of September 29, 2016.
The World Bank systematically assesses the appropriateness of official exchange rates as conversion factors. An alternative conversion factor is used when the official exchange rate is judged to diverge by an exceptionally large margin from the rate effectively applied to domestic transactions of foreign currencies and traded products. In the case of Argentina, the World Bank has found that during 2012-2015 there were two exchange rates (official and parallel) and parallel exchange rate (blue chip swap rate) was used in around 20% of the transactions. Based on this information an alternative conversion factor has been calculated using a weighted average method for this period.</t>
  </si>
  <si>
    <t>Fiscal year end: July 7; reporting period for national accounts data: FY.</t>
  </si>
  <si>
    <t>A simple multiplier is used to convert the national currencies of EMU members to euros. The following irrevocable euro conversion rate entered into force on January 1, 2009: 1 euro = 30.126 Slovak koruna. Please note that historical data are not actual euros and are not comparable or suitable for aggregation across countries.</t>
  </si>
  <si>
    <t>TON</t>
  </si>
  <si>
    <t>On 1 July 1997 China resumed its exercise of sovereignty over Hong Kong; and on 20 December 1999 China resumed its exercise of sovereignty over Macao. Unless otherwise noted, data for China do not include data for Hong Kong SAR, China; Macao SAR, China; or Taiwan, China. The new base year is 2015.</t>
  </si>
  <si>
    <t>HRV</t>
  </si>
  <si>
    <t>FRA</t>
  </si>
  <si>
    <t>The new base year is 2009</t>
  </si>
  <si>
    <t>AFG</t>
  </si>
  <si>
    <t>Benin</t>
  </si>
  <si>
    <t>Region</t>
  </si>
  <si>
    <t>Vanuatu</t>
  </si>
  <si>
    <t>Kiribati</t>
  </si>
  <si>
    <t>VNM</t>
  </si>
  <si>
    <t>HUN</t>
  </si>
  <si>
    <t>WB-3 code changed from IMY to IMN to align with ISO code.</t>
  </si>
  <si>
    <t>A simple multiplier is used to convert the national currencies of EMU members to euros. The following irrevocable euro conversion rate entered into force on January 1, 2015: 1 euro = 3.45280 Lithuanian litas. Please note that historical data are not actual euros and are not comparable or suitable for aggregation across countries. Based on data from EUROSTAT, the new reference year is 2010.</t>
  </si>
  <si>
    <t>BMU</t>
  </si>
  <si>
    <t>MHL</t>
  </si>
  <si>
    <t>Data Source</t>
  </si>
  <si>
    <t>Belgium</t>
  </si>
  <si>
    <t>SLE</t>
  </si>
  <si>
    <t>Equatorial Guinea</t>
  </si>
  <si>
    <t>Tonga</t>
  </si>
  <si>
    <t>National accounts are revised from 1991 to 2015 using SNA 2008 based on official government data. The new reference year is 2012. The country uses chain linked methedology.</t>
  </si>
  <si>
    <t>CHE</t>
  </si>
  <si>
    <t>Low income</t>
  </si>
  <si>
    <t>A simple multiplier is used to convert the national currencies of EMU members to euros. The following irrevocable euro conversion rate was adopted by the EU Council on January 1, 1999: 1 euro = 13.7603 Austrian schilling. Please note that historical data before 1999 are not actual euros and are not comparable or suitable for aggregation across countries.</t>
  </si>
  <si>
    <t>CYM</t>
  </si>
  <si>
    <t>OED</t>
  </si>
  <si>
    <t>MKD</t>
  </si>
  <si>
    <t>CHL</t>
  </si>
  <si>
    <t>The Dominican Republic uses chain linked methodology.</t>
  </si>
  <si>
    <t>EST</t>
  </si>
  <si>
    <t>Early-dividend countries are mostly lower-middle-income countries further along the fertility transition. Fertility rates have fallen below four births per woman and the working-age share of the population is likely rising considerably.</t>
  </si>
  <si>
    <t>LBR</t>
  </si>
  <si>
    <t>GRL</t>
  </si>
  <si>
    <t>NAC</t>
  </si>
  <si>
    <t>Trinidad and Tobago</t>
  </si>
  <si>
    <t>LBY</t>
  </si>
  <si>
    <t>KOR</t>
  </si>
  <si>
    <t>CZE</t>
  </si>
  <si>
    <t>United Kingdom</t>
  </si>
  <si>
    <t>SpecialNotes</t>
  </si>
  <si>
    <t>ISR</t>
  </si>
  <si>
    <t>EGY</t>
  </si>
  <si>
    <t>Timor-Leste</t>
  </si>
  <si>
    <t>Cambodia</t>
  </si>
  <si>
    <t>IDX</t>
  </si>
  <si>
    <t>Palau</t>
  </si>
  <si>
    <t>Norway</t>
  </si>
  <si>
    <t>IncomeGroup</t>
  </si>
  <si>
    <t>Fiscal year end: June 30; reporting period for national accounts data: CY.</t>
  </si>
  <si>
    <t>GIB</t>
  </si>
  <si>
    <t>Heavily indebted poor countries (HIPC)</t>
  </si>
  <si>
    <t>NGA</t>
  </si>
  <si>
    <t>PRI</t>
  </si>
  <si>
    <t>LKA</t>
  </si>
  <si>
    <t>Cote d'Ivoire</t>
  </si>
  <si>
    <t>WB-3 code changed from WBG to PSE to align with ISO code. National accounts local currency data are reported in U.S. dollars.</t>
  </si>
  <si>
    <t>Algeria</t>
  </si>
  <si>
    <t>Dominica</t>
  </si>
  <si>
    <t>Greece</t>
  </si>
  <si>
    <t>Early-demographic dividend</t>
  </si>
  <si>
    <t>Uganda</t>
  </si>
  <si>
    <t>Other small states</t>
  </si>
  <si>
    <t>KEN</t>
  </si>
  <si>
    <t>Oman</t>
  </si>
  <si>
    <t>Yemen, Rep.</t>
  </si>
  <si>
    <t>JAM</t>
  </si>
  <si>
    <t>Sierra Leone</t>
  </si>
  <si>
    <t>EUU</t>
  </si>
  <si>
    <t>Marshall Islands</t>
  </si>
  <si>
    <t>WB-3 code changed from ADO to AND to align with ISO code.</t>
  </si>
  <si>
    <t>KHM</t>
  </si>
  <si>
    <t>East Asia &amp; Pacific (IDA &amp; IBRD countries)</t>
  </si>
  <si>
    <t>DOM</t>
  </si>
  <si>
    <t>IBRD only</t>
  </si>
  <si>
    <t>WLD</t>
  </si>
  <si>
    <t>Country Name</t>
  </si>
  <si>
    <t>NPL</t>
  </si>
  <si>
    <t>Swaziland</t>
  </si>
  <si>
    <t>LTE</t>
  </si>
  <si>
    <t>New Caledonia</t>
  </si>
  <si>
    <t>Kuwait</t>
  </si>
  <si>
    <t>Eritrea</t>
  </si>
  <si>
    <t>Expenditure data from 2010 removed as they are estimates.</t>
  </si>
  <si>
    <t>Indicator Code</t>
  </si>
  <si>
    <t>URY</t>
  </si>
  <si>
    <t>Middle East &amp; North Africa (IDA &amp; IBRD)</t>
  </si>
  <si>
    <t>IDA only</t>
  </si>
  <si>
    <t>On 1 July 1997 China resumed its exercise of sovereignty over Hong Kong. Unless otherwise noted, data for China do not include data for Hong Kong SAR, China; Macao SAR, China; or Taiwan, China. Agriculture value added includes mining and quarrying.</t>
  </si>
  <si>
    <t>New base Year 2009</t>
  </si>
  <si>
    <t>Japan</t>
  </si>
  <si>
    <t>Guam</t>
  </si>
  <si>
    <t>IDA total</t>
  </si>
  <si>
    <t>AND</t>
  </si>
  <si>
    <t>Kenya</t>
  </si>
  <si>
    <t>Pakistan</t>
  </si>
  <si>
    <t>Zimbabwe</t>
  </si>
  <si>
    <t>Cameroon</t>
  </si>
  <si>
    <t>Mean (=average)</t>
  </si>
  <si>
    <t>2) Median (=median)</t>
  </si>
  <si>
    <t>4) Variance (consider the data a population) (=var.p)</t>
  </si>
  <si>
    <t>5) Standard Variation (consider the data a population) (=stdev.p)</t>
  </si>
  <si>
    <t>6) Minimum – What country has the minimum value? (=min)</t>
  </si>
  <si>
    <t>7) Maximum – What country has this the maximum value? (=max)</t>
  </si>
  <si>
    <t>8) Range – (=max-min)</t>
  </si>
  <si>
    <t xml:space="preserve">3) Count </t>
  </si>
  <si>
    <t>Mean</t>
  </si>
  <si>
    <t xml:space="preserve">9) Class Width </t>
  </si>
  <si>
    <t>GDP Statistics</t>
  </si>
  <si>
    <t xml:space="preserve">Upper Limits </t>
  </si>
  <si>
    <t>0-5419</t>
  </si>
  <si>
    <t>5420-10838</t>
  </si>
  <si>
    <t>10839-16257</t>
  </si>
  <si>
    <t>16258-21676</t>
  </si>
  <si>
    <t>21677-27095</t>
  </si>
  <si>
    <t>27096-32514</t>
  </si>
  <si>
    <t>32515-37933</t>
  </si>
  <si>
    <t>37934-43352</t>
  </si>
  <si>
    <t>43353-48771</t>
  </si>
  <si>
    <t>48772-54190</t>
  </si>
  <si>
    <t>54191-59609</t>
  </si>
  <si>
    <t>59610-65028</t>
  </si>
  <si>
    <t>65029-70447</t>
  </si>
  <si>
    <t>70448-75866</t>
  </si>
  <si>
    <t>75867-81285</t>
  </si>
  <si>
    <t>81286-86704</t>
  </si>
  <si>
    <t>86705-92123</t>
  </si>
  <si>
    <t>92124-97542</t>
  </si>
  <si>
    <t>97543-102961</t>
  </si>
  <si>
    <t>102962-108380</t>
  </si>
  <si>
    <t>108381-113779</t>
  </si>
  <si>
    <t>Bin</t>
  </si>
  <si>
    <t>More</t>
  </si>
  <si>
    <t>Frequency</t>
  </si>
  <si>
    <t>Class</t>
  </si>
  <si>
    <t xml:space="preserve">Midpoint </t>
  </si>
  <si>
    <t>Lower Limits</t>
  </si>
  <si>
    <t>Relative Frequencies</t>
  </si>
  <si>
    <t xml:space="preserve">Section 6. GDP Analysis </t>
  </si>
  <si>
    <t>The data is positively skewed meaning that the mode is  less than the mean and median.</t>
  </si>
  <si>
    <t xml:space="preserve">standard deviation </t>
  </si>
  <si>
    <t>N</t>
  </si>
  <si>
    <t xml:space="preserve">Numerator </t>
  </si>
  <si>
    <t xml:space="preserve">Denomenator </t>
  </si>
  <si>
    <t>z</t>
  </si>
  <si>
    <t xml:space="preserve">Describe the variable “Country”; Country is a quantitative continous variable because it inhibits any value between its minimum value and its maximum value.  It inhibits an ordinal measurement because it allows for a rank order (1st, 2nd, 3rd, etc.) by which data can be sorted. </t>
  </si>
  <si>
    <t>Question</t>
  </si>
  <si>
    <t xml:space="preserve"> Describe the variable “GDP/Capita; it is a discrete variable and a quantitative variable because it has a finite number of possible values or a countable number of possible values. It inhibits an ordinal measurement because it allows for a rank order (1st, 2nd, 3rd, etc.) by which data can be sorted. </t>
  </si>
  <si>
    <t xml:space="preserve"> The median is the best measure for average because it is not affected by extreme values in a set of data.  Interquartile range or semi-interquartile are preferred measures of spread because they are also not affected by extreme values in a distribution. </t>
  </si>
  <si>
    <t xml:space="preserve">z-score for the U.S. GDP/Capita </t>
  </si>
  <si>
    <t xml:space="preserve">The z-scores is positive meaning that it is to the right of the mean. This implies that the GDP per capita in the U.S. is good relative to that of the other countries. </t>
  </si>
  <si>
    <t>The U.S. was high  compared to the World GDP/Capita by 39077</t>
  </si>
  <si>
    <t xml:space="preserve">Minimum </t>
  </si>
  <si>
    <t>Median</t>
  </si>
  <si>
    <t>Maximum</t>
  </si>
  <si>
    <t xml:space="preserve">First Quartile </t>
  </si>
  <si>
    <t xml:space="preserve">Third Quartile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</si>
</sst>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4"/>
      <color theme="1"/>
      <name val="Calibri"/>
      <family val="2"/>
      <scheme val="minor"/>
    </font>
    <font>
      <i/>
      <sz val="11"/>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thin">
        <color indexed="64"/>
      </bottom>
      <diagonal/>
    </border>
  </borders>
  <cellStyleXfs count="1">
    <xf numFmtId="0" fontId="0" fillId="0" borderId="0"/>
  </cellStyleXfs>
  <cellXfs count="16">
    <xf numFmtId="0" fontId="0" fillId="0" borderId="0" xfId="0"/>
    <xf numFmtId="14" fontId="0" fillId="0" borderId="0" xfId="0" applyNumberFormat="1"/>
    <xf numFmtId="0" fontId="0" fillId="0" borderId="0" xfId="0" applyAlignment="1">
      <alignment wrapText="1"/>
    </xf>
    <xf numFmtId="0" fontId="0" fillId="0" borderId="0" xfId="0" applyFont="1"/>
    <xf numFmtId="0" fontId="0" fillId="0" borderId="0" xfId="0" applyNumberFormat="1" applyFill="1" applyBorder="1" applyAlignment="1"/>
    <xf numFmtId="0" fontId="0" fillId="0" borderId="0" xfId="0" applyFill="1" applyBorder="1" applyAlignment="1"/>
    <xf numFmtId="0" fontId="0" fillId="0" borderId="1" xfId="0" applyFill="1" applyBorder="1" applyAlignment="1"/>
    <xf numFmtId="0" fontId="2" fillId="0" borderId="2" xfId="0" applyFont="1" applyFill="1" applyBorder="1" applyAlignment="1">
      <alignment horizontal="center"/>
    </xf>
    <xf numFmtId="0" fontId="2" fillId="0" borderId="0" xfId="0" applyFont="1" applyFill="1" applyBorder="1" applyAlignment="1">
      <alignment horizontal="center"/>
    </xf>
    <xf numFmtId="0" fontId="0" fillId="0" borderId="0" xfId="0" applyNumberFormat="1" applyFont="1" applyFill="1" applyBorder="1" applyAlignment="1"/>
    <xf numFmtId="0" fontId="0" fillId="0" borderId="0" xfId="0" applyAlignment="1"/>
    <xf numFmtId="0" fontId="0" fillId="0" borderId="0" xfId="0" applyFont="1"/>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Histogram</a:t>
            </a:r>
          </a:p>
        </c:rich>
      </c:tx>
      <c:overlay val="0"/>
    </c:title>
    <c:autoTitleDeleted val="0"/>
    <c:plotArea>
      <c:layout/>
      <c:barChart>
        <c:barDir val="col"/>
        <c:grouping val="clustered"/>
        <c:varyColors val="0"/>
        <c:ser>
          <c:idx val="0"/>
          <c:order val="0"/>
          <c:tx>
            <c:v>Frequency</c:v>
          </c:tx>
          <c:invertIfNegative val="0"/>
          <c:cat>
            <c:strRef>
              <c:f>'GDP Per Capita'!$I$4:$I$25</c:f>
              <c:strCache>
                <c:ptCount val="22"/>
                <c:pt idx="0">
                  <c:v>5419</c:v>
                </c:pt>
                <c:pt idx="1">
                  <c:v>10838</c:v>
                </c:pt>
                <c:pt idx="2">
                  <c:v>16257</c:v>
                </c:pt>
                <c:pt idx="3">
                  <c:v>21676</c:v>
                </c:pt>
                <c:pt idx="4">
                  <c:v>27095</c:v>
                </c:pt>
                <c:pt idx="5">
                  <c:v>32514</c:v>
                </c:pt>
                <c:pt idx="6">
                  <c:v>37933</c:v>
                </c:pt>
                <c:pt idx="7">
                  <c:v>43352</c:v>
                </c:pt>
                <c:pt idx="8">
                  <c:v>48771</c:v>
                </c:pt>
                <c:pt idx="9">
                  <c:v>54190</c:v>
                </c:pt>
                <c:pt idx="10">
                  <c:v>59609</c:v>
                </c:pt>
                <c:pt idx="11">
                  <c:v>65028</c:v>
                </c:pt>
                <c:pt idx="12">
                  <c:v>70447</c:v>
                </c:pt>
                <c:pt idx="13">
                  <c:v>75866</c:v>
                </c:pt>
                <c:pt idx="14">
                  <c:v>81285</c:v>
                </c:pt>
                <c:pt idx="15">
                  <c:v>86704</c:v>
                </c:pt>
                <c:pt idx="16">
                  <c:v>92123</c:v>
                </c:pt>
                <c:pt idx="17">
                  <c:v>97542</c:v>
                </c:pt>
                <c:pt idx="18">
                  <c:v>102961</c:v>
                </c:pt>
                <c:pt idx="19">
                  <c:v>108380</c:v>
                </c:pt>
                <c:pt idx="20">
                  <c:v>113799</c:v>
                </c:pt>
                <c:pt idx="21">
                  <c:v>More</c:v>
                </c:pt>
              </c:strCache>
            </c:strRef>
          </c:cat>
          <c:val>
            <c:numRef>
              <c:f>'GDP Per Capita'!$L$5:$L$26</c:f>
              <c:numCache>
                <c:formatCode>General</c:formatCode>
                <c:ptCount val="22"/>
                <c:pt idx="0">
                  <c:v>113</c:v>
                </c:pt>
                <c:pt idx="1">
                  <c:v>48</c:v>
                </c:pt>
                <c:pt idx="2">
                  <c:v>20</c:v>
                </c:pt>
                <c:pt idx="3">
                  <c:v>6</c:v>
                </c:pt>
                <c:pt idx="4">
                  <c:v>7</c:v>
                </c:pt>
                <c:pt idx="5">
                  <c:v>5</c:v>
                </c:pt>
                <c:pt idx="6">
                  <c:v>6</c:v>
                </c:pt>
                <c:pt idx="7">
                  <c:v>8</c:v>
                </c:pt>
                <c:pt idx="8">
                  <c:v>5</c:v>
                </c:pt>
                <c:pt idx="9">
                  <c:v>8</c:v>
                </c:pt>
                <c:pt idx="10">
                  <c:v>2</c:v>
                </c:pt>
                <c:pt idx="11">
                  <c:v>1</c:v>
                </c:pt>
                <c:pt idx="12">
                  <c:v>2</c:v>
                </c:pt>
                <c:pt idx="13">
                  <c:v>0</c:v>
                </c:pt>
                <c:pt idx="14">
                  <c:v>1</c:v>
                </c:pt>
                <c:pt idx="15">
                  <c:v>0</c:v>
                </c:pt>
                <c:pt idx="16">
                  <c:v>1</c:v>
                </c:pt>
                <c:pt idx="17">
                  <c:v>0</c:v>
                </c:pt>
                <c:pt idx="18">
                  <c:v>0</c:v>
                </c:pt>
                <c:pt idx="19">
                  <c:v>0</c:v>
                </c:pt>
                <c:pt idx="20">
                  <c:v>1</c:v>
                </c:pt>
                <c:pt idx="21">
                  <c:v>0</c:v>
                </c:pt>
              </c:numCache>
            </c:numRef>
          </c:val>
        </c:ser>
        <c:dLbls>
          <c:showLegendKey val="0"/>
          <c:showVal val="0"/>
          <c:showCatName val="0"/>
          <c:showSerName val="0"/>
          <c:showPercent val="0"/>
          <c:showBubbleSize val="0"/>
        </c:dLbls>
        <c:gapWidth val="150"/>
        <c:axId val="143707520"/>
        <c:axId val="147437056"/>
      </c:barChart>
      <c:catAx>
        <c:axId val="143707520"/>
        <c:scaling>
          <c:orientation val="minMax"/>
        </c:scaling>
        <c:delete val="0"/>
        <c:axPos val="b"/>
        <c:title>
          <c:tx>
            <c:rich>
              <a:bodyPr/>
              <a:lstStyle/>
              <a:p>
                <a:pPr>
                  <a:defRPr/>
                </a:pPr>
                <a:r>
                  <a:rPr lang="en-US"/>
                  <a:t>Bin</a:t>
                </a:r>
              </a:p>
            </c:rich>
          </c:tx>
          <c:overlay val="0"/>
        </c:title>
        <c:numFmt formatCode="General" sourceLinked="1"/>
        <c:majorTickMark val="out"/>
        <c:minorTickMark val="none"/>
        <c:tickLblPos val="nextTo"/>
        <c:crossAx val="147437056"/>
        <c:crosses val="autoZero"/>
        <c:auto val="1"/>
        <c:lblAlgn val="ctr"/>
        <c:lblOffset val="100"/>
        <c:noMultiLvlLbl val="0"/>
      </c:catAx>
      <c:valAx>
        <c:axId val="147437056"/>
        <c:scaling>
          <c:orientation val="minMax"/>
        </c:scaling>
        <c:delete val="0"/>
        <c:axPos val="l"/>
        <c:title>
          <c:tx>
            <c:rich>
              <a:bodyPr/>
              <a:lstStyle/>
              <a:p>
                <a:pPr>
                  <a:defRPr/>
                </a:pPr>
                <a:r>
                  <a:rPr lang="en-US"/>
                  <a:t>Frequency</a:t>
                </a:r>
              </a:p>
            </c:rich>
          </c:tx>
          <c:overlay val="0"/>
        </c:title>
        <c:numFmt formatCode="General" sourceLinked="1"/>
        <c:majorTickMark val="out"/>
        <c:minorTickMark val="none"/>
        <c:tickLblPos val="nextTo"/>
        <c:crossAx val="143707520"/>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800" b="0" i="0" u="none" strike="noStrike" baseline="0" smtClean="0"/>
              <a:t>Relative Frequency Histogram</a:t>
            </a:r>
            <a:endParaRPr lang="en-US"/>
          </a:p>
        </c:rich>
      </c:tx>
      <c:overlay val="0"/>
    </c:title>
    <c:autoTitleDeleted val="0"/>
    <c:plotArea>
      <c:layout/>
      <c:barChart>
        <c:barDir val="col"/>
        <c:grouping val="clustered"/>
        <c:varyColors val="0"/>
        <c:ser>
          <c:idx val="0"/>
          <c:order val="0"/>
          <c:invertIfNegative val="0"/>
          <c:val>
            <c:numRef>
              <c:f>'GDP Per Capita'!$M$4:$M$24</c:f>
              <c:numCache>
                <c:formatCode>General</c:formatCode>
                <c:ptCount val="21"/>
                <c:pt idx="0">
                  <c:v>0.48290598290598291</c:v>
                </c:pt>
                <c:pt idx="1">
                  <c:v>0.20512820512820512</c:v>
                </c:pt>
                <c:pt idx="2">
                  <c:v>8.5470085470085472E-2</c:v>
                </c:pt>
                <c:pt idx="3">
                  <c:v>2.564102564102564E-2</c:v>
                </c:pt>
                <c:pt idx="4">
                  <c:v>2.9914529914529916E-2</c:v>
                </c:pt>
                <c:pt idx="5">
                  <c:v>2.1367521367521368E-2</c:v>
                </c:pt>
                <c:pt idx="6">
                  <c:v>2.564102564102564E-2</c:v>
                </c:pt>
                <c:pt idx="7">
                  <c:v>3.4188034188034191E-2</c:v>
                </c:pt>
                <c:pt idx="8">
                  <c:v>2.1367521367521368E-2</c:v>
                </c:pt>
                <c:pt idx="9">
                  <c:v>3.4188034188034191E-2</c:v>
                </c:pt>
                <c:pt idx="10">
                  <c:v>8.5470085470085479E-3</c:v>
                </c:pt>
                <c:pt idx="11">
                  <c:v>4.2735042735042739E-3</c:v>
                </c:pt>
                <c:pt idx="12">
                  <c:v>8.5470085470085479E-3</c:v>
                </c:pt>
                <c:pt idx="13">
                  <c:v>0</c:v>
                </c:pt>
                <c:pt idx="14">
                  <c:v>4.2735042735042739E-3</c:v>
                </c:pt>
                <c:pt idx="15">
                  <c:v>0</c:v>
                </c:pt>
                <c:pt idx="16">
                  <c:v>4.2735042735042739E-3</c:v>
                </c:pt>
                <c:pt idx="17">
                  <c:v>0</c:v>
                </c:pt>
                <c:pt idx="18">
                  <c:v>0</c:v>
                </c:pt>
                <c:pt idx="19">
                  <c:v>0</c:v>
                </c:pt>
                <c:pt idx="20">
                  <c:v>4.2735042735042739E-3</c:v>
                </c:pt>
              </c:numCache>
            </c:numRef>
          </c:val>
        </c:ser>
        <c:dLbls>
          <c:showLegendKey val="0"/>
          <c:showVal val="0"/>
          <c:showCatName val="0"/>
          <c:showSerName val="0"/>
          <c:showPercent val="0"/>
          <c:showBubbleSize val="0"/>
        </c:dLbls>
        <c:gapWidth val="0"/>
        <c:axId val="147470208"/>
        <c:axId val="135991296"/>
      </c:barChart>
      <c:catAx>
        <c:axId val="147470208"/>
        <c:scaling>
          <c:orientation val="minMax"/>
        </c:scaling>
        <c:delete val="0"/>
        <c:axPos val="b"/>
        <c:title>
          <c:tx>
            <c:rich>
              <a:bodyPr/>
              <a:lstStyle/>
              <a:p>
                <a:pPr>
                  <a:defRPr/>
                </a:pPr>
                <a:r>
                  <a:rPr lang="en-US"/>
                  <a:t>GDP Per Capita</a:t>
                </a:r>
              </a:p>
            </c:rich>
          </c:tx>
          <c:overlay val="0"/>
        </c:title>
        <c:numFmt formatCode="General" sourceLinked="1"/>
        <c:majorTickMark val="none"/>
        <c:minorTickMark val="none"/>
        <c:tickLblPos val="nextTo"/>
        <c:crossAx val="135991296"/>
        <c:crosses val="autoZero"/>
        <c:auto val="1"/>
        <c:lblAlgn val="ctr"/>
        <c:lblOffset val="100"/>
        <c:noMultiLvlLbl val="0"/>
      </c:catAx>
      <c:valAx>
        <c:axId val="135991296"/>
        <c:scaling>
          <c:orientation val="minMax"/>
        </c:scaling>
        <c:delete val="0"/>
        <c:axPos val="l"/>
        <c:title>
          <c:tx>
            <c:rich>
              <a:bodyPr/>
              <a:lstStyle/>
              <a:p>
                <a:pPr>
                  <a:defRPr/>
                </a:pPr>
                <a:r>
                  <a:rPr lang="en-US"/>
                  <a:t>Percent</a:t>
                </a:r>
                <a:r>
                  <a:rPr lang="en-US" baseline="0"/>
                  <a:t> </a:t>
                </a:r>
                <a:endParaRPr lang="en-US"/>
              </a:p>
            </c:rich>
          </c:tx>
          <c:overlay val="0"/>
        </c:title>
        <c:numFmt formatCode="General" sourceLinked="1"/>
        <c:majorTickMark val="out"/>
        <c:minorTickMark val="none"/>
        <c:tickLblPos val="nextTo"/>
        <c:crossAx val="147470208"/>
        <c:crosses val="autoZero"/>
        <c:crossBetween val="between"/>
      </c:valAx>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Frequency Polygon</a:t>
            </a:r>
          </a:p>
        </c:rich>
      </c:tx>
      <c:overlay val="0"/>
    </c:title>
    <c:autoTitleDeleted val="0"/>
    <c:plotArea>
      <c:layout/>
      <c:scatterChart>
        <c:scatterStyle val="lineMarker"/>
        <c:varyColors val="0"/>
        <c:ser>
          <c:idx val="0"/>
          <c:order val="0"/>
          <c:tx>
            <c:strRef>
              <c:f>'GDP Per Capita'!$L$3</c:f>
              <c:strCache>
                <c:ptCount val="1"/>
                <c:pt idx="0">
                  <c:v>Frequency</c:v>
                </c:pt>
              </c:strCache>
            </c:strRef>
          </c:tx>
          <c:xVal>
            <c:numRef>
              <c:f>'GDP Per Capita'!$K$4:$K$26</c:f>
              <c:numCache>
                <c:formatCode>General</c:formatCode>
                <c:ptCount val="23"/>
                <c:pt idx="0">
                  <c:v>-2709.5</c:v>
                </c:pt>
                <c:pt idx="1">
                  <c:v>2709.5</c:v>
                </c:pt>
                <c:pt idx="2">
                  <c:v>8129</c:v>
                </c:pt>
                <c:pt idx="3">
                  <c:v>13548</c:v>
                </c:pt>
                <c:pt idx="4">
                  <c:v>18967</c:v>
                </c:pt>
                <c:pt idx="5">
                  <c:v>24386</c:v>
                </c:pt>
                <c:pt idx="6">
                  <c:v>29805</c:v>
                </c:pt>
                <c:pt idx="7">
                  <c:v>35224</c:v>
                </c:pt>
                <c:pt idx="8">
                  <c:v>40643</c:v>
                </c:pt>
                <c:pt idx="9">
                  <c:v>46062</c:v>
                </c:pt>
                <c:pt idx="10">
                  <c:v>51481</c:v>
                </c:pt>
                <c:pt idx="11">
                  <c:v>56900</c:v>
                </c:pt>
                <c:pt idx="12">
                  <c:v>62319</c:v>
                </c:pt>
                <c:pt idx="13">
                  <c:v>67738</c:v>
                </c:pt>
                <c:pt idx="14">
                  <c:v>73157</c:v>
                </c:pt>
                <c:pt idx="15">
                  <c:v>78576</c:v>
                </c:pt>
                <c:pt idx="16">
                  <c:v>83995</c:v>
                </c:pt>
                <c:pt idx="17">
                  <c:v>89414</c:v>
                </c:pt>
                <c:pt idx="18">
                  <c:v>94833</c:v>
                </c:pt>
                <c:pt idx="19">
                  <c:v>100252</c:v>
                </c:pt>
                <c:pt idx="20">
                  <c:v>105671</c:v>
                </c:pt>
                <c:pt idx="21">
                  <c:v>111090</c:v>
                </c:pt>
                <c:pt idx="22">
                  <c:v>116509</c:v>
                </c:pt>
              </c:numCache>
            </c:numRef>
          </c:xVal>
          <c:yVal>
            <c:numRef>
              <c:f>'GDP Per Capita'!$L$4:$L$26</c:f>
              <c:numCache>
                <c:formatCode>General</c:formatCode>
                <c:ptCount val="23"/>
                <c:pt idx="0">
                  <c:v>0</c:v>
                </c:pt>
                <c:pt idx="1">
                  <c:v>113</c:v>
                </c:pt>
                <c:pt idx="2">
                  <c:v>48</c:v>
                </c:pt>
                <c:pt idx="3">
                  <c:v>20</c:v>
                </c:pt>
                <c:pt idx="4">
                  <c:v>6</c:v>
                </c:pt>
                <c:pt idx="5">
                  <c:v>7</c:v>
                </c:pt>
                <c:pt idx="6">
                  <c:v>5</c:v>
                </c:pt>
                <c:pt idx="7">
                  <c:v>6</c:v>
                </c:pt>
                <c:pt idx="8">
                  <c:v>8</c:v>
                </c:pt>
                <c:pt idx="9">
                  <c:v>5</c:v>
                </c:pt>
                <c:pt idx="10">
                  <c:v>8</c:v>
                </c:pt>
                <c:pt idx="11">
                  <c:v>2</c:v>
                </c:pt>
                <c:pt idx="12">
                  <c:v>1</c:v>
                </c:pt>
                <c:pt idx="13">
                  <c:v>2</c:v>
                </c:pt>
                <c:pt idx="14">
                  <c:v>0</c:v>
                </c:pt>
                <c:pt idx="15">
                  <c:v>1</c:v>
                </c:pt>
                <c:pt idx="16">
                  <c:v>0</c:v>
                </c:pt>
                <c:pt idx="17">
                  <c:v>1</c:v>
                </c:pt>
                <c:pt idx="18">
                  <c:v>0</c:v>
                </c:pt>
                <c:pt idx="19">
                  <c:v>0</c:v>
                </c:pt>
                <c:pt idx="20">
                  <c:v>0</c:v>
                </c:pt>
                <c:pt idx="21">
                  <c:v>1</c:v>
                </c:pt>
                <c:pt idx="22">
                  <c:v>0</c:v>
                </c:pt>
              </c:numCache>
            </c:numRef>
          </c:yVal>
          <c:smooth val="0"/>
        </c:ser>
        <c:dLbls>
          <c:showLegendKey val="0"/>
          <c:showVal val="0"/>
          <c:showCatName val="0"/>
          <c:showSerName val="0"/>
          <c:showPercent val="0"/>
          <c:showBubbleSize val="0"/>
        </c:dLbls>
        <c:axId val="136015232"/>
        <c:axId val="136021504"/>
      </c:scatterChart>
      <c:valAx>
        <c:axId val="136015232"/>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36021504"/>
        <c:crosses val="autoZero"/>
        <c:crossBetween val="midCat"/>
      </c:valAx>
      <c:valAx>
        <c:axId val="136021504"/>
        <c:scaling>
          <c:orientation val="minMax"/>
        </c:scaling>
        <c:delete val="0"/>
        <c:axPos val="l"/>
        <c:majorGridlines/>
        <c:numFmt formatCode="General" sourceLinked="1"/>
        <c:majorTickMark val="out"/>
        <c:minorTickMark val="none"/>
        <c:tickLblPos val="nextTo"/>
        <c:crossAx val="136015232"/>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47625</xdr:colOff>
      <xdr:row>27</xdr:row>
      <xdr:rowOff>9525</xdr:rowOff>
    </xdr:from>
    <xdr:to>
      <xdr:col>12</xdr:col>
      <xdr:colOff>733425</xdr:colOff>
      <xdr:row>37</xdr:row>
      <xdr:rowOff>9525</xdr:rowOff>
    </xdr:to>
    <xdr:graphicFrame macro="">
      <xdr:nvGraphicFramePr>
        <xdr:cNvPr id="1066"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504825</xdr:colOff>
      <xdr:row>38</xdr:row>
      <xdr:rowOff>76200</xdr:rowOff>
    </xdr:from>
    <xdr:to>
      <xdr:col>12</xdr:col>
      <xdr:colOff>742950</xdr:colOff>
      <xdr:row>52</xdr:row>
      <xdr:rowOff>152400</xdr:rowOff>
    </xdr:to>
    <xdr:graphicFrame macro="">
      <xdr:nvGraphicFramePr>
        <xdr:cNvPr id="1067"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542925</xdr:colOff>
      <xdr:row>55</xdr:row>
      <xdr:rowOff>28575</xdr:rowOff>
    </xdr:from>
    <xdr:to>
      <xdr:col>12</xdr:col>
      <xdr:colOff>781050</xdr:colOff>
      <xdr:row>71</xdr:row>
      <xdr:rowOff>95250</xdr:rowOff>
    </xdr:to>
    <xdr:graphicFrame macro="">
      <xdr:nvGraphicFramePr>
        <xdr:cNvPr id="106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1"/>
  <sheetViews>
    <sheetView tabSelected="1" topLeftCell="A280" workbookViewId="0">
      <selection activeCell="C304" sqref="C304"/>
    </sheetView>
  </sheetViews>
  <sheetFormatPr defaultRowHeight="15" x14ac:dyDescent="0.25"/>
  <cols>
    <col min="1" max="1" width="44" bestFit="1" customWidth="1"/>
    <col min="2" max="2" width="25.7109375" bestFit="1" customWidth="1"/>
    <col min="3" max="3" width="32" customWidth="1"/>
    <col min="4" max="4" width="17" customWidth="1"/>
    <col min="5" max="6" width="12" customWidth="1"/>
    <col min="7" max="7" width="12.85546875" customWidth="1"/>
    <col min="8" max="8" width="14.42578125" customWidth="1"/>
    <col min="9" max="9" width="12.5703125" customWidth="1"/>
    <col min="10" max="10" width="19.28515625" customWidth="1"/>
    <col min="11" max="11" width="12.7109375" customWidth="1"/>
    <col min="12" max="12" width="12.42578125" customWidth="1"/>
    <col min="13" max="13" width="19.28515625" customWidth="1"/>
    <col min="14" max="14" width="12.42578125" customWidth="1"/>
  </cols>
  <sheetData>
    <row r="1" spans="1:14" x14ac:dyDescent="0.25">
      <c r="A1" t="s">
        <v>609</v>
      </c>
      <c r="B1" t="s">
        <v>381</v>
      </c>
    </row>
    <row r="2" spans="1:14" ht="15.75" thickBot="1" x14ac:dyDescent="0.3">
      <c r="A2" t="s">
        <v>62</v>
      </c>
      <c r="B2" s="1">
        <v>43222</v>
      </c>
    </row>
    <row r="3" spans="1:14" x14ac:dyDescent="0.25">
      <c r="A3" t="s">
        <v>669</v>
      </c>
      <c r="B3" t="s">
        <v>456</v>
      </c>
      <c r="C3" t="s">
        <v>212</v>
      </c>
      <c r="D3" t="s">
        <v>677</v>
      </c>
      <c r="E3" t="s">
        <v>399</v>
      </c>
      <c r="F3" s="3" t="s">
        <v>729</v>
      </c>
      <c r="G3" s="3" t="s">
        <v>702</v>
      </c>
      <c r="H3" s="3" t="s">
        <v>727</v>
      </c>
      <c r="I3" s="7" t="s">
        <v>724</v>
      </c>
      <c r="J3" s="3" t="s">
        <v>730</v>
      </c>
      <c r="K3" s="3" t="s">
        <v>728</v>
      </c>
      <c r="L3" s="7" t="s">
        <v>726</v>
      </c>
      <c r="M3" s="3" t="s">
        <v>730</v>
      </c>
      <c r="N3" s="7" t="s">
        <v>726</v>
      </c>
    </row>
    <row r="4" spans="1:14" x14ac:dyDescent="0.25">
      <c r="A4" t="s">
        <v>448</v>
      </c>
      <c r="B4" t="s">
        <v>512</v>
      </c>
      <c r="C4" t="s">
        <v>257</v>
      </c>
      <c r="D4" t="s">
        <v>471</v>
      </c>
      <c r="E4">
        <v>218.28352838018964</v>
      </c>
      <c r="F4">
        <v>0</v>
      </c>
      <c r="G4">
        <v>5419</v>
      </c>
      <c r="H4" s="3" t="s">
        <v>703</v>
      </c>
      <c r="I4" s="4">
        <v>5419</v>
      </c>
      <c r="J4">
        <f t="shared" ref="J4:J24" si="0">I5/$L$27</f>
        <v>46.316239316239319</v>
      </c>
      <c r="K4" s="9">
        <v>-2709.5</v>
      </c>
      <c r="L4" s="8">
        <v>0</v>
      </c>
      <c r="M4">
        <f t="shared" ref="M4:M24" si="1">L5/$L$27</f>
        <v>0.48290598290598291</v>
      </c>
      <c r="N4" s="5">
        <v>113</v>
      </c>
    </row>
    <row r="5" spans="1:14" x14ac:dyDescent="0.25">
      <c r="A5" t="s">
        <v>173</v>
      </c>
      <c r="B5" t="s">
        <v>461</v>
      </c>
      <c r="C5" t="s">
        <v>257</v>
      </c>
      <c r="D5" t="s">
        <v>471</v>
      </c>
      <c r="E5">
        <v>325.72029178320741</v>
      </c>
      <c r="F5">
        <v>5420</v>
      </c>
      <c r="G5">
        <v>10838</v>
      </c>
      <c r="H5" s="3" t="s">
        <v>704</v>
      </c>
      <c r="I5" s="4">
        <v>10838</v>
      </c>
      <c r="J5">
        <f t="shared" si="0"/>
        <v>69.474358974358978</v>
      </c>
      <c r="K5">
        <f t="shared" ref="K5:K25" si="2">(F4+G4)/2</f>
        <v>2709.5</v>
      </c>
      <c r="L5" s="5">
        <v>113</v>
      </c>
      <c r="M5">
        <f t="shared" si="1"/>
        <v>0.20512820512820512</v>
      </c>
      <c r="N5" s="5">
        <v>48</v>
      </c>
    </row>
    <row r="6" spans="1:14" x14ac:dyDescent="0.25">
      <c r="A6" t="s">
        <v>226</v>
      </c>
      <c r="B6" t="s">
        <v>625</v>
      </c>
      <c r="C6" t="s">
        <v>257</v>
      </c>
      <c r="D6" t="s">
        <v>471</v>
      </c>
      <c r="E6">
        <v>352.64607844926678</v>
      </c>
      <c r="F6">
        <v>10839</v>
      </c>
      <c r="G6">
        <v>16257</v>
      </c>
      <c r="H6" s="3" t="s">
        <v>705</v>
      </c>
      <c r="I6" s="4">
        <v>16257</v>
      </c>
      <c r="J6">
        <f t="shared" si="0"/>
        <v>92.632478632478637</v>
      </c>
      <c r="K6">
        <f t="shared" si="2"/>
        <v>8129</v>
      </c>
      <c r="L6" s="5">
        <v>48</v>
      </c>
      <c r="M6">
        <f t="shared" si="1"/>
        <v>8.5470085470085472E-2</v>
      </c>
      <c r="N6" s="5">
        <v>20</v>
      </c>
    </row>
    <row r="7" spans="1:14" x14ac:dyDescent="0.25">
      <c r="A7" t="s">
        <v>467</v>
      </c>
      <c r="B7" t="s">
        <v>211</v>
      </c>
      <c r="C7" t="s">
        <v>257</v>
      </c>
      <c r="D7" t="s">
        <v>471</v>
      </c>
      <c r="E7">
        <v>387.97075728369526</v>
      </c>
      <c r="F7">
        <v>16258</v>
      </c>
      <c r="G7">
        <v>21676</v>
      </c>
      <c r="H7" s="3" t="s">
        <v>706</v>
      </c>
      <c r="I7" s="4">
        <v>21676</v>
      </c>
      <c r="J7">
        <f t="shared" si="0"/>
        <v>115.7905982905983</v>
      </c>
      <c r="K7">
        <f t="shared" si="2"/>
        <v>13548</v>
      </c>
      <c r="L7" s="5">
        <v>20</v>
      </c>
      <c r="M7">
        <f t="shared" si="1"/>
        <v>2.564102564102564E-2</v>
      </c>
      <c r="N7" s="5">
        <v>6</v>
      </c>
    </row>
    <row r="8" spans="1:14" x14ac:dyDescent="0.25">
      <c r="A8" t="s">
        <v>166</v>
      </c>
      <c r="B8" t="s">
        <v>129</v>
      </c>
      <c r="C8" t="s">
        <v>257</v>
      </c>
      <c r="D8" t="s">
        <v>471</v>
      </c>
      <c r="E8">
        <v>391.13258540773643</v>
      </c>
      <c r="F8">
        <v>21677</v>
      </c>
      <c r="G8">
        <v>27095</v>
      </c>
      <c r="H8" s="3" t="s">
        <v>707</v>
      </c>
      <c r="I8" s="4">
        <v>27095</v>
      </c>
      <c r="J8">
        <f t="shared" si="0"/>
        <v>138.94871794871796</v>
      </c>
      <c r="K8">
        <f t="shared" si="2"/>
        <v>18967</v>
      </c>
      <c r="L8" s="5">
        <v>6</v>
      </c>
      <c r="M8">
        <f t="shared" si="1"/>
        <v>2.9914529914529916E-2</v>
      </c>
      <c r="N8" s="5">
        <v>7</v>
      </c>
    </row>
    <row r="9" spans="1:14" x14ac:dyDescent="0.25">
      <c r="A9" t="s">
        <v>398</v>
      </c>
      <c r="B9" t="s">
        <v>17</v>
      </c>
      <c r="C9" t="s">
        <v>257</v>
      </c>
      <c r="D9" t="s">
        <v>471</v>
      </c>
      <c r="E9">
        <v>416.00271723760187</v>
      </c>
      <c r="F9">
        <v>27096</v>
      </c>
      <c r="G9">
        <v>32514</v>
      </c>
      <c r="H9" s="3" t="s">
        <v>708</v>
      </c>
      <c r="I9" s="4">
        <v>32514</v>
      </c>
      <c r="J9">
        <f t="shared" si="0"/>
        <v>162.10683760683762</v>
      </c>
      <c r="K9">
        <f t="shared" si="2"/>
        <v>24386</v>
      </c>
      <c r="L9" s="5">
        <v>7</v>
      </c>
      <c r="M9">
        <f t="shared" si="1"/>
        <v>2.1367521367521368E-2</v>
      </c>
      <c r="N9" s="5">
        <v>5</v>
      </c>
    </row>
    <row r="10" spans="1:14" x14ac:dyDescent="0.25">
      <c r="A10" t="s">
        <v>660</v>
      </c>
      <c r="B10" t="s">
        <v>611</v>
      </c>
      <c r="C10" t="s">
        <v>257</v>
      </c>
      <c r="D10" t="s">
        <v>471</v>
      </c>
      <c r="E10">
        <v>455.58887737832401</v>
      </c>
      <c r="F10">
        <v>32515</v>
      </c>
      <c r="G10">
        <v>37933</v>
      </c>
      <c r="H10" s="3" t="s">
        <v>709</v>
      </c>
      <c r="I10" s="4">
        <v>37933</v>
      </c>
      <c r="J10">
        <f t="shared" si="0"/>
        <v>185.26495726495727</v>
      </c>
      <c r="K10">
        <f t="shared" si="2"/>
        <v>29805</v>
      </c>
      <c r="L10" s="5">
        <v>5</v>
      </c>
      <c r="M10">
        <f t="shared" si="1"/>
        <v>2.564102564102564E-2</v>
      </c>
      <c r="N10" s="5">
        <v>6</v>
      </c>
    </row>
    <row r="11" spans="1:14" x14ac:dyDescent="0.25">
      <c r="A11" t="s">
        <v>507</v>
      </c>
      <c r="B11" t="s">
        <v>225</v>
      </c>
      <c r="C11" t="s">
        <v>257</v>
      </c>
      <c r="D11" t="s">
        <v>471</v>
      </c>
      <c r="E11">
        <v>481.45193670437874</v>
      </c>
      <c r="F11">
        <v>37934</v>
      </c>
      <c r="G11">
        <v>43352</v>
      </c>
      <c r="H11" s="3" t="s">
        <v>710</v>
      </c>
      <c r="I11" s="4">
        <v>43352</v>
      </c>
      <c r="J11">
        <f t="shared" si="0"/>
        <v>208.42307692307693</v>
      </c>
      <c r="K11">
        <f t="shared" si="2"/>
        <v>35224</v>
      </c>
      <c r="L11" s="5">
        <v>6</v>
      </c>
      <c r="M11">
        <f t="shared" si="1"/>
        <v>3.4188034188034191E-2</v>
      </c>
      <c r="N11" s="5">
        <v>8</v>
      </c>
    </row>
    <row r="12" spans="1:14" x14ac:dyDescent="0.25">
      <c r="A12" t="s">
        <v>146</v>
      </c>
      <c r="B12" t="s">
        <v>100</v>
      </c>
      <c r="C12" t="s">
        <v>257</v>
      </c>
      <c r="D12" t="s">
        <v>471</v>
      </c>
      <c r="E12">
        <v>511.18742651580141</v>
      </c>
      <c r="F12">
        <v>43353</v>
      </c>
      <c r="G12">
        <v>48771</v>
      </c>
      <c r="H12" s="3" t="s">
        <v>711</v>
      </c>
      <c r="I12" s="4">
        <v>48771</v>
      </c>
      <c r="J12">
        <f t="shared" si="0"/>
        <v>231.58119658119659</v>
      </c>
      <c r="K12">
        <f t="shared" si="2"/>
        <v>40643</v>
      </c>
      <c r="L12" s="5">
        <v>8</v>
      </c>
      <c r="M12">
        <f t="shared" si="1"/>
        <v>2.1367521367521368E-2</v>
      </c>
      <c r="N12" s="5">
        <v>5</v>
      </c>
    </row>
    <row r="13" spans="1:14" x14ac:dyDescent="0.25">
      <c r="A13" t="s">
        <v>572</v>
      </c>
      <c r="B13" t="s">
        <v>128</v>
      </c>
      <c r="C13" t="s">
        <v>257</v>
      </c>
      <c r="D13" t="s">
        <v>471</v>
      </c>
      <c r="E13">
        <v>515.38728165455097</v>
      </c>
      <c r="F13">
        <v>48772</v>
      </c>
      <c r="G13">
        <v>54190</v>
      </c>
      <c r="H13" s="3" t="s">
        <v>712</v>
      </c>
      <c r="I13" s="4">
        <v>54190</v>
      </c>
      <c r="J13">
        <f t="shared" si="0"/>
        <v>254.73931623931625</v>
      </c>
      <c r="K13">
        <f t="shared" si="2"/>
        <v>46062</v>
      </c>
      <c r="L13" s="5">
        <v>5</v>
      </c>
      <c r="M13">
        <f t="shared" si="1"/>
        <v>3.4188034188034191E-2</v>
      </c>
      <c r="N13" s="5">
        <v>8</v>
      </c>
    </row>
    <row r="14" spans="1:14" x14ac:dyDescent="0.25">
      <c r="A14" t="s">
        <v>25</v>
      </c>
      <c r="B14" t="s">
        <v>82</v>
      </c>
      <c r="C14" t="s">
        <v>257</v>
      </c>
      <c r="D14" t="s">
        <v>471</v>
      </c>
      <c r="E14">
        <v>531.91820885095058</v>
      </c>
      <c r="F14">
        <v>54191</v>
      </c>
      <c r="G14">
        <v>59609</v>
      </c>
      <c r="H14" s="3" t="s">
        <v>713</v>
      </c>
      <c r="I14" s="4">
        <v>59609</v>
      </c>
      <c r="J14">
        <f t="shared" si="0"/>
        <v>277.89743589743591</v>
      </c>
      <c r="K14">
        <f t="shared" si="2"/>
        <v>51481</v>
      </c>
      <c r="L14" s="5">
        <v>8</v>
      </c>
      <c r="M14">
        <f t="shared" si="1"/>
        <v>8.5470085470085479E-3</v>
      </c>
      <c r="N14" s="5">
        <v>2</v>
      </c>
    </row>
    <row r="15" spans="1:14" x14ac:dyDescent="0.25">
      <c r="A15" t="s">
        <v>239</v>
      </c>
      <c r="B15" t="s">
        <v>360</v>
      </c>
      <c r="C15" t="s">
        <v>257</v>
      </c>
      <c r="D15" t="s">
        <v>471</v>
      </c>
      <c r="E15">
        <v>558.11872319493943</v>
      </c>
      <c r="F15">
        <v>59610</v>
      </c>
      <c r="G15">
        <v>65028</v>
      </c>
      <c r="H15" s="3" t="s">
        <v>714</v>
      </c>
      <c r="I15" s="4">
        <v>65028</v>
      </c>
      <c r="J15">
        <f t="shared" si="0"/>
        <v>301.05555555555554</v>
      </c>
      <c r="K15">
        <f t="shared" si="2"/>
        <v>56900</v>
      </c>
      <c r="L15" s="5">
        <v>2</v>
      </c>
      <c r="M15">
        <f t="shared" si="1"/>
        <v>4.2735042735042739E-3</v>
      </c>
      <c r="N15" s="5">
        <v>1</v>
      </c>
    </row>
    <row r="16" spans="1:14" x14ac:dyDescent="0.25">
      <c r="A16" t="s">
        <v>549</v>
      </c>
      <c r="B16" t="s">
        <v>149</v>
      </c>
      <c r="C16" t="s">
        <v>257</v>
      </c>
      <c r="D16" t="s">
        <v>471</v>
      </c>
      <c r="E16">
        <v>582.37400583889496</v>
      </c>
      <c r="F16">
        <v>65029</v>
      </c>
      <c r="G16">
        <v>70447</v>
      </c>
      <c r="H16" s="3" t="s">
        <v>715</v>
      </c>
      <c r="I16" s="4">
        <v>70447</v>
      </c>
      <c r="J16">
        <f t="shared" si="0"/>
        <v>324.21367521367523</v>
      </c>
      <c r="K16">
        <f t="shared" si="2"/>
        <v>62319</v>
      </c>
      <c r="L16" s="5">
        <v>1</v>
      </c>
      <c r="M16">
        <f t="shared" si="1"/>
        <v>8.5470085470085479E-3</v>
      </c>
      <c r="N16" s="5">
        <v>2</v>
      </c>
    </row>
    <row r="17" spans="1:14" x14ac:dyDescent="0.25">
      <c r="A17" t="s">
        <v>616</v>
      </c>
      <c r="B17" t="s">
        <v>66</v>
      </c>
      <c r="C17" t="s">
        <v>257</v>
      </c>
      <c r="D17" t="s">
        <v>471</v>
      </c>
      <c r="E17">
        <v>598.59032773584795</v>
      </c>
      <c r="F17">
        <v>70448</v>
      </c>
      <c r="G17">
        <v>75866</v>
      </c>
      <c r="H17" s="3" t="s">
        <v>716</v>
      </c>
      <c r="I17" s="4">
        <v>75866</v>
      </c>
      <c r="J17">
        <f t="shared" si="0"/>
        <v>347.37179487179486</v>
      </c>
      <c r="K17">
        <f t="shared" si="2"/>
        <v>67738</v>
      </c>
      <c r="L17" s="5">
        <v>2</v>
      </c>
      <c r="M17">
        <f t="shared" si="1"/>
        <v>0</v>
      </c>
      <c r="N17" s="5">
        <v>0</v>
      </c>
    </row>
    <row r="18" spans="1:14" x14ac:dyDescent="0.25">
      <c r="A18" t="s">
        <v>312</v>
      </c>
      <c r="B18" t="s">
        <v>598</v>
      </c>
      <c r="C18" t="s">
        <v>257</v>
      </c>
      <c r="D18" t="s">
        <v>471</v>
      </c>
      <c r="E18">
        <v>617.88997235924842</v>
      </c>
      <c r="F18">
        <v>75867</v>
      </c>
      <c r="G18">
        <v>81285</v>
      </c>
      <c r="H18" s="3" t="s">
        <v>717</v>
      </c>
      <c r="I18" s="4">
        <v>81285</v>
      </c>
      <c r="J18">
        <f t="shared" si="0"/>
        <v>370.52991452991455</v>
      </c>
      <c r="K18">
        <f t="shared" si="2"/>
        <v>73157</v>
      </c>
      <c r="L18" s="5">
        <v>0</v>
      </c>
      <c r="M18">
        <f t="shared" si="1"/>
        <v>4.2735042735042739E-3</v>
      </c>
      <c r="N18" s="5">
        <v>1</v>
      </c>
    </row>
    <row r="19" spans="1:14" x14ac:dyDescent="0.25">
      <c r="A19" t="s">
        <v>654</v>
      </c>
      <c r="B19" t="s">
        <v>148</v>
      </c>
      <c r="C19" t="s">
        <v>257</v>
      </c>
      <c r="D19" t="s">
        <v>471</v>
      </c>
      <c r="E19">
        <v>662.4343274600908</v>
      </c>
      <c r="F19">
        <v>81286</v>
      </c>
      <c r="G19">
        <v>86704</v>
      </c>
      <c r="H19" s="3" t="s">
        <v>718</v>
      </c>
      <c r="I19" s="4">
        <v>86704</v>
      </c>
      <c r="J19">
        <f t="shared" si="0"/>
        <v>393.68803418803418</v>
      </c>
      <c r="K19">
        <f t="shared" si="2"/>
        <v>78576</v>
      </c>
      <c r="L19" s="5">
        <v>1</v>
      </c>
      <c r="M19">
        <f t="shared" si="1"/>
        <v>0</v>
      </c>
      <c r="N19" s="5">
        <v>0</v>
      </c>
    </row>
    <row r="20" spans="1:14" x14ac:dyDescent="0.25">
      <c r="A20" t="s">
        <v>112</v>
      </c>
      <c r="B20" t="s">
        <v>433</v>
      </c>
      <c r="C20" t="s">
        <v>257</v>
      </c>
      <c r="D20" t="s">
        <v>471</v>
      </c>
      <c r="E20">
        <v>663.90671203354418</v>
      </c>
      <c r="F20">
        <v>86705</v>
      </c>
      <c r="G20">
        <v>92123</v>
      </c>
      <c r="H20" s="3" t="s">
        <v>719</v>
      </c>
      <c r="I20" s="4">
        <v>92123</v>
      </c>
      <c r="J20">
        <f t="shared" si="0"/>
        <v>416.84615384615387</v>
      </c>
      <c r="K20">
        <f t="shared" si="2"/>
        <v>83995</v>
      </c>
      <c r="L20" s="5">
        <v>0</v>
      </c>
      <c r="M20">
        <f t="shared" si="1"/>
        <v>4.2735042735042739E-3</v>
      </c>
      <c r="N20" s="5">
        <v>1</v>
      </c>
    </row>
    <row r="21" spans="1:14" x14ac:dyDescent="0.25">
      <c r="A21" t="s">
        <v>658</v>
      </c>
      <c r="B21" t="s">
        <v>16</v>
      </c>
      <c r="C21" t="s">
        <v>257</v>
      </c>
      <c r="D21" t="s">
        <v>471</v>
      </c>
      <c r="E21">
        <v>679.66736003009441</v>
      </c>
      <c r="F21">
        <v>92124</v>
      </c>
      <c r="G21">
        <v>97542</v>
      </c>
      <c r="H21" s="3" t="s">
        <v>720</v>
      </c>
      <c r="I21" s="4">
        <v>97542</v>
      </c>
      <c r="J21">
        <f t="shared" si="0"/>
        <v>440.0042735042735</v>
      </c>
      <c r="K21">
        <f t="shared" si="2"/>
        <v>89414</v>
      </c>
      <c r="L21" s="5">
        <v>1</v>
      </c>
      <c r="M21">
        <f t="shared" si="1"/>
        <v>0</v>
      </c>
      <c r="N21" s="5">
        <v>0</v>
      </c>
    </row>
    <row r="22" spans="1:14" x14ac:dyDescent="0.25">
      <c r="A22" t="s">
        <v>195</v>
      </c>
      <c r="B22" t="s">
        <v>670</v>
      </c>
      <c r="C22" t="s">
        <v>257</v>
      </c>
      <c r="D22" t="s">
        <v>471</v>
      </c>
      <c r="E22">
        <v>685.11855034619805</v>
      </c>
      <c r="F22">
        <v>97543</v>
      </c>
      <c r="G22">
        <v>102961</v>
      </c>
      <c r="H22" s="3" t="s">
        <v>721</v>
      </c>
      <c r="I22" s="4">
        <v>102961</v>
      </c>
      <c r="J22">
        <f t="shared" si="0"/>
        <v>463.16239316239319</v>
      </c>
      <c r="K22">
        <f t="shared" si="2"/>
        <v>94833</v>
      </c>
      <c r="L22" s="5">
        <v>0</v>
      </c>
      <c r="M22">
        <f t="shared" si="1"/>
        <v>0</v>
      </c>
      <c r="N22" s="5">
        <v>0</v>
      </c>
    </row>
    <row r="23" spans="1:14" x14ac:dyDescent="0.25">
      <c r="A23" t="s">
        <v>5</v>
      </c>
      <c r="B23" t="s">
        <v>91</v>
      </c>
      <c r="C23" t="s">
        <v>257</v>
      </c>
      <c r="D23" t="s">
        <v>471</v>
      </c>
      <c r="E23">
        <v>729.2684423618</v>
      </c>
      <c r="F23">
        <v>102962</v>
      </c>
      <c r="G23">
        <v>108380</v>
      </c>
      <c r="H23" s="3" t="s">
        <v>722</v>
      </c>
      <c r="I23" s="4">
        <v>108380</v>
      </c>
      <c r="J23">
        <f t="shared" si="0"/>
        <v>486.32051282051282</v>
      </c>
      <c r="K23">
        <f t="shared" si="2"/>
        <v>100252</v>
      </c>
      <c r="L23" s="5">
        <v>0</v>
      </c>
      <c r="M23">
        <f t="shared" si="1"/>
        <v>0</v>
      </c>
      <c r="N23" s="5">
        <v>0</v>
      </c>
    </row>
    <row r="24" spans="1:14" x14ac:dyDescent="0.25">
      <c r="A24" t="s">
        <v>541</v>
      </c>
      <c r="B24" t="s">
        <v>536</v>
      </c>
      <c r="C24" t="s">
        <v>257</v>
      </c>
      <c r="D24" t="s">
        <v>471</v>
      </c>
      <c r="E24">
        <v>735.72266742131444</v>
      </c>
      <c r="F24">
        <v>108381</v>
      </c>
      <c r="G24">
        <v>113799</v>
      </c>
      <c r="H24" s="3" t="s">
        <v>723</v>
      </c>
      <c r="I24" s="4">
        <v>113799</v>
      </c>
      <c r="J24" t="e">
        <f t="shared" si="0"/>
        <v>#VALUE!</v>
      </c>
      <c r="K24">
        <f t="shared" si="2"/>
        <v>105671</v>
      </c>
      <c r="L24" s="5">
        <v>0</v>
      </c>
      <c r="M24">
        <f t="shared" si="1"/>
        <v>4.2735042735042739E-3</v>
      </c>
      <c r="N24" s="5">
        <v>1</v>
      </c>
    </row>
    <row r="25" spans="1:14" ht="15.75" thickBot="1" x14ac:dyDescent="0.3">
      <c r="A25" t="s">
        <v>249</v>
      </c>
      <c r="B25" t="s">
        <v>92</v>
      </c>
      <c r="C25" t="s">
        <v>257</v>
      </c>
      <c r="D25" t="s">
        <v>471</v>
      </c>
      <c r="E25">
        <v>738.6391106268195</v>
      </c>
      <c r="I25" s="6" t="s">
        <v>725</v>
      </c>
      <c r="K25">
        <f t="shared" si="2"/>
        <v>111090</v>
      </c>
      <c r="L25" s="5">
        <v>1</v>
      </c>
      <c r="N25" s="6">
        <v>0</v>
      </c>
    </row>
    <row r="26" spans="1:14" ht="15.75" thickBot="1" x14ac:dyDescent="0.3">
      <c r="A26" t="s">
        <v>329</v>
      </c>
      <c r="B26" t="s">
        <v>578</v>
      </c>
      <c r="C26" t="s">
        <v>257</v>
      </c>
      <c r="D26" t="s">
        <v>471</v>
      </c>
      <c r="E26">
        <v>745.87072451361507</v>
      </c>
      <c r="K26">
        <v>116509</v>
      </c>
      <c r="L26" s="6">
        <v>0</v>
      </c>
      <c r="N26">
        <f>SUM(N4:N25)</f>
        <v>234</v>
      </c>
    </row>
    <row r="27" spans="1:14" x14ac:dyDescent="0.25">
      <c r="A27" t="s">
        <v>334</v>
      </c>
      <c r="B27" t="s">
        <v>330</v>
      </c>
      <c r="C27" t="s">
        <v>257</v>
      </c>
      <c r="D27" t="s">
        <v>471</v>
      </c>
      <c r="E27">
        <v>768.43896024823152</v>
      </c>
      <c r="L27">
        <f>SUM(L5:L26)</f>
        <v>234</v>
      </c>
    </row>
    <row r="28" spans="1:14" x14ac:dyDescent="0.25">
      <c r="A28" t="s">
        <v>599</v>
      </c>
      <c r="B28" t="s">
        <v>317</v>
      </c>
      <c r="C28" t="s">
        <v>257</v>
      </c>
      <c r="D28" t="s">
        <v>471</v>
      </c>
      <c r="E28">
        <v>837.34195640527798</v>
      </c>
    </row>
    <row r="29" spans="1:14" x14ac:dyDescent="0.25">
      <c r="A29" t="s">
        <v>644</v>
      </c>
      <c r="B29" t="s">
        <v>147</v>
      </c>
      <c r="C29" t="s">
        <v>257</v>
      </c>
      <c r="D29" t="s">
        <v>471</v>
      </c>
      <c r="E29">
        <v>853.20278524315927</v>
      </c>
    </row>
    <row r="30" spans="1:14" x14ac:dyDescent="0.25">
      <c r="A30" t="s">
        <v>575</v>
      </c>
      <c r="B30" t="s">
        <v>550</v>
      </c>
      <c r="C30" t="s">
        <v>257</v>
      </c>
      <c r="D30" t="s">
        <v>471</v>
      </c>
      <c r="E30">
        <v>859.64857152628906</v>
      </c>
    </row>
    <row r="31" spans="1:14" x14ac:dyDescent="0.25">
      <c r="A31" t="s">
        <v>534</v>
      </c>
      <c r="B31" t="s">
        <v>437</v>
      </c>
      <c r="C31" t="s">
        <v>257</v>
      </c>
      <c r="D31" t="s">
        <v>471</v>
      </c>
      <c r="E31">
        <v>867.05865065512205</v>
      </c>
    </row>
    <row r="32" spans="1:14" x14ac:dyDescent="0.25">
      <c r="A32" t="s">
        <v>256</v>
      </c>
      <c r="B32" t="s">
        <v>556</v>
      </c>
      <c r="C32" t="s">
        <v>257</v>
      </c>
      <c r="D32" t="s">
        <v>471</v>
      </c>
      <c r="E32">
        <v>889.20180062535542</v>
      </c>
    </row>
    <row r="33" spans="1:5" x14ac:dyDescent="0.25">
      <c r="A33" t="s">
        <v>689</v>
      </c>
      <c r="B33" t="s">
        <v>324</v>
      </c>
      <c r="C33" t="s">
        <v>257</v>
      </c>
      <c r="D33" t="s">
        <v>471</v>
      </c>
      <c r="E33">
        <v>917.5637152027947</v>
      </c>
    </row>
    <row r="34" spans="1:5" x14ac:dyDescent="0.25">
      <c r="A34" t="s">
        <v>636</v>
      </c>
      <c r="B34" t="s">
        <v>262</v>
      </c>
      <c r="C34" t="s">
        <v>257</v>
      </c>
      <c r="D34" t="s">
        <v>471</v>
      </c>
      <c r="E34">
        <v>939.80167900066294</v>
      </c>
    </row>
    <row r="35" spans="1:5" x14ac:dyDescent="0.25">
      <c r="A35" t="s">
        <v>680</v>
      </c>
      <c r="B35" t="s">
        <v>638</v>
      </c>
      <c r="C35" t="s">
        <v>257</v>
      </c>
      <c r="D35" t="s">
        <v>471</v>
      </c>
      <c r="E35">
        <v>942.09703752124074</v>
      </c>
    </row>
    <row r="36" spans="1:5" x14ac:dyDescent="0.25">
      <c r="A36" t="s">
        <v>43</v>
      </c>
      <c r="B36" t="s">
        <v>45</v>
      </c>
      <c r="C36" t="s">
        <v>257</v>
      </c>
      <c r="D36" t="s">
        <v>471</v>
      </c>
      <c r="E36">
        <v>968.38560256459175</v>
      </c>
    </row>
    <row r="37" spans="1:5" x14ac:dyDescent="0.25">
      <c r="A37" t="s">
        <v>36</v>
      </c>
      <c r="B37" t="s">
        <v>138</v>
      </c>
      <c r="C37" t="s">
        <v>257</v>
      </c>
      <c r="D37" t="s">
        <v>471</v>
      </c>
      <c r="E37">
        <v>1029.5782123923937</v>
      </c>
    </row>
    <row r="38" spans="1:5" x14ac:dyDescent="0.25">
      <c r="A38" t="s">
        <v>442</v>
      </c>
      <c r="B38" t="s">
        <v>393</v>
      </c>
      <c r="C38" t="s">
        <v>257</v>
      </c>
      <c r="D38" t="s">
        <v>471</v>
      </c>
      <c r="E38">
        <v>1038.8544811287979</v>
      </c>
    </row>
    <row r="39" spans="1:5" x14ac:dyDescent="0.25">
      <c r="A39" t="s">
        <v>637</v>
      </c>
      <c r="B39" t="s">
        <v>664</v>
      </c>
      <c r="C39" t="s">
        <v>257</v>
      </c>
      <c r="D39" t="s">
        <v>471</v>
      </c>
      <c r="E39">
        <v>1079.1135407797005</v>
      </c>
    </row>
    <row r="40" spans="1:5" x14ac:dyDescent="0.25">
      <c r="A40" t="s">
        <v>32</v>
      </c>
      <c r="B40" t="s">
        <v>525</v>
      </c>
      <c r="C40" t="s">
        <v>257</v>
      </c>
      <c r="D40" t="s">
        <v>471</v>
      </c>
      <c r="E40">
        <v>1092.2511622777449</v>
      </c>
    </row>
    <row r="41" spans="1:5" x14ac:dyDescent="0.25">
      <c r="A41" t="s">
        <v>687</v>
      </c>
      <c r="B41" t="s">
        <v>656</v>
      </c>
      <c r="C41" t="s">
        <v>257</v>
      </c>
      <c r="D41" t="s">
        <v>471</v>
      </c>
      <c r="E41">
        <v>1143.0653734012647</v>
      </c>
    </row>
    <row r="42" spans="1:5" x14ac:dyDescent="0.25">
      <c r="A42" t="s">
        <v>688</v>
      </c>
      <c r="B42" t="s">
        <v>124</v>
      </c>
      <c r="C42" t="s">
        <v>257</v>
      </c>
      <c r="D42" t="s">
        <v>471</v>
      </c>
      <c r="E42">
        <v>1178.7981111199047</v>
      </c>
    </row>
    <row r="43" spans="1:5" x14ac:dyDescent="0.25">
      <c r="A43" t="s">
        <v>685</v>
      </c>
      <c r="B43" t="s">
        <v>511</v>
      </c>
      <c r="C43" t="s">
        <v>257</v>
      </c>
      <c r="D43" t="s">
        <v>471</v>
      </c>
      <c r="E43">
        <v>1213.3470154371043</v>
      </c>
    </row>
    <row r="44" spans="1:5" x14ac:dyDescent="0.25">
      <c r="A44" t="s">
        <v>233</v>
      </c>
      <c r="B44" t="s">
        <v>421</v>
      </c>
      <c r="C44" t="s">
        <v>257</v>
      </c>
      <c r="D44" t="s">
        <v>471</v>
      </c>
      <c r="E44">
        <v>1283.8867074562318</v>
      </c>
    </row>
    <row r="45" spans="1:5" x14ac:dyDescent="0.25">
      <c r="A45" t="s">
        <v>56</v>
      </c>
      <c r="B45" t="s">
        <v>388</v>
      </c>
      <c r="C45" t="s">
        <v>257</v>
      </c>
      <c r="D45" t="s">
        <v>471</v>
      </c>
      <c r="E45">
        <v>1296.0074576186939</v>
      </c>
    </row>
    <row r="46" spans="1:5" x14ac:dyDescent="0.25">
      <c r="A46" t="s">
        <v>472</v>
      </c>
      <c r="B46" t="s">
        <v>238</v>
      </c>
      <c r="C46" t="s">
        <v>257</v>
      </c>
      <c r="D46" t="s">
        <v>471</v>
      </c>
      <c r="E46">
        <v>1352.4767090327698</v>
      </c>
    </row>
    <row r="47" spans="1:5" x14ac:dyDescent="0.25">
      <c r="A47" t="s">
        <v>404</v>
      </c>
      <c r="B47" t="s">
        <v>64</v>
      </c>
      <c r="C47" t="s">
        <v>257</v>
      </c>
      <c r="D47" t="s">
        <v>471</v>
      </c>
      <c r="E47">
        <v>1408.1406600177675</v>
      </c>
    </row>
    <row r="48" spans="1:5" x14ac:dyDescent="0.25">
      <c r="A48" t="s">
        <v>99</v>
      </c>
      <c r="B48" t="s">
        <v>290</v>
      </c>
      <c r="C48" t="s">
        <v>257</v>
      </c>
      <c r="D48" t="s">
        <v>471</v>
      </c>
      <c r="E48">
        <v>1479.3432030438983</v>
      </c>
    </row>
    <row r="49" spans="1:5" x14ac:dyDescent="0.25">
      <c r="A49" t="s">
        <v>217</v>
      </c>
      <c r="B49" t="s">
        <v>268</v>
      </c>
      <c r="C49" t="s">
        <v>257</v>
      </c>
      <c r="D49" t="s">
        <v>471</v>
      </c>
      <c r="E49">
        <v>1488.9810930710785</v>
      </c>
    </row>
    <row r="50" spans="1:5" x14ac:dyDescent="0.25">
      <c r="A50" t="s">
        <v>690</v>
      </c>
      <c r="B50" t="s">
        <v>76</v>
      </c>
      <c r="C50" t="s">
        <v>257</v>
      </c>
      <c r="D50" t="s">
        <v>471</v>
      </c>
      <c r="E50">
        <v>1495.4433620290665</v>
      </c>
    </row>
    <row r="51" spans="1:5" x14ac:dyDescent="0.25">
      <c r="A51" t="s">
        <v>201</v>
      </c>
      <c r="B51" t="s">
        <v>331</v>
      </c>
      <c r="C51" t="s">
        <v>257</v>
      </c>
      <c r="D51" t="s">
        <v>471</v>
      </c>
      <c r="E51">
        <v>1521.8506055439775</v>
      </c>
    </row>
    <row r="52" spans="1:5" x14ac:dyDescent="0.25">
      <c r="A52" t="s">
        <v>648</v>
      </c>
      <c r="B52" t="s">
        <v>313</v>
      </c>
      <c r="C52" t="s">
        <v>257</v>
      </c>
      <c r="D52" t="s">
        <v>471</v>
      </c>
      <c r="E52">
        <v>1552.7704197962787</v>
      </c>
    </row>
    <row r="53" spans="1:5" x14ac:dyDescent="0.25">
      <c r="A53" t="s">
        <v>10</v>
      </c>
      <c r="B53" t="s">
        <v>409</v>
      </c>
      <c r="C53" t="s">
        <v>257</v>
      </c>
      <c r="D53" t="s">
        <v>471</v>
      </c>
      <c r="E53">
        <v>1627.2747035863249</v>
      </c>
    </row>
    <row r="54" spans="1:5" x14ac:dyDescent="0.25">
      <c r="A54" t="s">
        <v>58</v>
      </c>
      <c r="B54" t="s">
        <v>430</v>
      </c>
      <c r="C54" t="s">
        <v>257</v>
      </c>
      <c r="D54" t="s">
        <v>471</v>
      </c>
      <c r="E54">
        <v>1637.3771502742854</v>
      </c>
    </row>
    <row r="55" spans="1:5" x14ac:dyDescent="0.25">
      <c r="A55" t="s">
        <v>287</v>
      </c>
      <c r="B55" t="s">
        <v>172</v>
      </c>
      <c r="C55" t="s">
        <v>257</v>
      </c>
      <c r="D55" t="s">
        <v>471</v>
      </c>
      <c r="E55">
        <v>1638.5069324921021</v>
      </c>
    </row>
    <row r="56" spans="1:5" x14ac:dyDescent="0.25">
      <c r="A56" t="s">
        <v>220</v>
      </c>
      <c r="B56" t="s">
        <v>475</v>
      </c>
      <c r="C56" t="s">
        <v>257</v>
      </c>
      <c r="D56" t="s">
        <v>471</v>
      </c>
      <c r="E56">
        <v>1638.5069324921021</v>
      </c>
    </row>
    <row r="57" spans="1:5" x14ac:dyDescent="0.25">
      <c r="A57" t="s">
        <v>539</v>
      </c>
      <c r="B57" t="s">
        <v>223</v>
      </c>
      <c r="C57" t="s">
        <v>257</v>
      </c>
      <c r="D57" t="s">
        <v>471</v>
      </c>
      <c r="E57">
        <v>1642.730096325291</v>
      </c>
    </row>
    <row r="58" spans="1:5" x14ac:dyDescent="0.25">
      <c r="A58" t="s">
        <v>602</v>
      </c>
      <c r="B58" t="s">
        <v>493</v>
      </c>
      <c r="C58" t="s">
        <v>257</v>
      </c>
      <c r="D58" t="s">
        <v>471</v>
      </c>
      <c r="E58">
        <v>1685.9922581542562</v>
      </c>
    </row>
    <row r="59" spans="1:5" x14ac:dyDescent="0.25">
      <c r="A59" t="s">
        <v>87</v>
      </c>
      <c r="B59" t="s">
        <v>116</v>
      </c>
      <c r="C59" t="s">
        <v>257</v>
      </c>
      <c r="D59" t="s">
        <v>471</v>
      </c>
      <c r="E59">
        <v>1691.1658449912627</v>
      </c>
    </row>
    <row r="60" spans="1:5" x14ac:dyDescent="0.25">
      <c r="A60" t="s">
        <v>9</v>
      </c>
      <c r="B60" t="s">
        <v>88</v>
      </c>
      <c r="C60" t="s">
        <v>257</v>
      </c>
      <c r="D60" t="s">
        <v>471</v>
      </c>
      <c r="E60">
        <v>1691.1658449912627</v>
      </c>
    </row>
    <row r="61" spans="1:5" x14ac:dyDescent="0.25">
      <c r="A61" t="s">
        <v>156</v>
      </c>
      <c r="B61" t="s">
        <v>514</v>
      </c>
      <c r="C61" t="s">
        <v>257</v>
      </c>
      <c r="D61" t="s">
        <v>471</v>
      </c>
      <c r="E61">
        <v>1707.6616236790658</v>
      </c>
    </row>
    <row r="62" spans="1:5" x14ac:dyDescent="0.25">
      <c r="A62" t="s">
        <v>234</v>
      </c>
      <c r="B62" t="s">
        <v>603</v>
      </c>
      <c r="C62" t="s">
        <v>257</v>
      </c>
      <c r="D62" t="s">
        <v>471</v>
      </c>
      <c r="E62">
        <v>1735.2909543746264</v>
      </c>
    </row>
    <row r="63" spans="1:5" x14ac:dyDescent="0.25">
      <c r="A63" t="s">
        <v>473</v>
      </c>
      <c r="B63" t="s">
        <v>1</v>
      </c>
      <c r="C63" t="s">
        <v>257</v>
      </c>
      <c r="D63" t="s">
        <v>471</v>
      </c>
      <c r="E63">
        <v>1750.1848256731064</v>
      </c>
    </row>
    <row r="64" spans="1:5" x14ac:dyDescent="0.25">
      <c r="A64" t="s">
        <v>190</v>
      </c>
      <c r="B64" t="s">
        <v>563</v>
      </c>
      <c r="C64" t="s">
        <v>257</v>
      </c>
      <c r="D64" t="s">
        <v>471</v>
      </c>
      <c r="E64">
        <v>1861.4910293515106</v>
      </c>
    </row>
    <row r="65" spans="1:5" x14ac:dyDescent="0.25">
      <c r="A65" t="s">
        <v>213</v>
      </c>
      <c r="B65" t="s">
        <v>436</v>
      </c>
      <c r="C65" t="s">
        <v>257</v>
      </c>
      <c r="D65" t="s">
        <v>471</v>
      </c>
      <c r="E65">
        <v>1923.9953219926099</v>
      </c>
    </row>
    <row r="66" spans="1:5" x14ac:dyDescent="0.25">
      <c r="A66" t="s">
        <v>569</v>
      </c>
      <c r="B66" t="s">
        <v>199</v>
      </c>
      <c r="C66" t="s">
        <v>257</v>
      </c>
      <c r="D66" t="s">
        <v>471</v>
      </c>
      <c r="E66">
        <v>1946.3734067700457</v>
      </c>
    </row>
    <row r="67" spans="1:5" x14ac:dyDescent="0.25">
      <c r="A67" t="s">
        <v>289</v>
      </c>
      <c r="B67" t="s">
        <v>145</v>
      </c>
      <c r="C67" t="s">
        <v>257</v>
      </c>
      <c r="D67" t="s">
        <v>471</v>
      </c>
      <c r="E67">
        <v>1961.4821746983671</v>
      </c>
    </row>
    <row r="68" spans="1:5" x14ac:dyDescent="0.25">
      <c r="A68" t="s">
        <v>453</v>
      </c>
      <c r="B68" t="s">
        <v>84</v>
      </c>
      <c r="C68" t="s">
        <v>257</v>
      </c>
      <c r="D68" t="s">
        <v>471</v>
      </c>
      <c r="E68">
        <v>2062.7085005820295</v>
      </c>
    </row>
    <row r="69" spans="1:5" x14ac:dyDescent="0.25">
      <c r="A69" t="s">
        <v>346</v>
      </c>
      <c r="B69" t="s">
        <v>205</v>
      </c>
      <c r="C69" t="s">
        <v>257</v>
      </c>
      <c r="D69" t="s">
        <v>471</v>
      </c>
      <c r="E69">
        <v>2117.2090638961936</v>
      </c>
    </row>
    <row r="70" spans="1:5" x14ac:dyDescent="0.25">
      <c r="A70" t="s">
        <v>515</v>
      </c>
      <c r="B70" t="s">
        <v>61</v>
      </c>
      <c r="C70" t="s">
        <v>257</v>
      </c>
      <c r="D70" t="s">
        <v>471</v>
      </c>
      <c r="E70">
        <v>2137.8082200945209</v>
      </c>
    </row>
    <row r="71" spans="1:5" x14ac:dyDescent="0.25">
      <c r="A71" t="s">
        <v>426</v>
      </c>
      <c r="B71" t="s">
        <v>240</v>
      </c>
      <c r="C71" t="s">
        <v>257</v>
      </c>
      <c r="D71" t="s">
        <v>471</v>
      </c>
      <c r="E71">
        <v>2436.1800593264734</v>
      </c>
    </row>
    <row r="72" spans="1:5" x14ac:dyDescent="0.25">
      <c r="A72" t="s">
        <v>278</v>
      </c>
      <c r="B72" t="s">
        <v>645</v>
      </c>
      <c r="C72" t="s">
        <v>257</v>
      </c>
      <c r="D72" t="s">
        <v>471</v>
      </c>
      <c r="E72">
        <v>2455.9185587943293</v>
      </c>
    </row>
    <row r="73" spans="1:5" x14ac:dyDescent="0.25">
      <c r="A73" t="s">
        <v>53</v>
      </c>
      <c r="B73" t="s">
        <v>485</v>
      </c>
      <c r="C73" t="s">
        <v>257</v>
      </c>
      <c r="D73" t="s">
        <v>471</v>
      </c>
      <c r="E73">
        <v>2457.6259615501654</v>
      </c>
    </row>
    <row r="74" spans="1:5" x14ac:dyDescent="0.25">
      <c r="A74" t="s">
        <v>83</v>
      </c>
      <c r="B74" t="s">
        <v>185</v>
      </c>
      <c r="C74" t="s">
        <v>257</v>
      </c>
      <c r="D74" t="s">
        <v>471</v>
      </c>
      <c r="E74">
        <v>2576.8784253264334</v>
      </c>
    </row>
    <row r="75" spans="1:5" x14ac:dyDescent="0.25">
      <c r="A75" t="s">
        <v>241</v>
      </c>
      <c r="B75" t="s">
        <v>635</v>
      </c>
      <c r="C75" t="s">
        <v>257</v>
      </c>
      <c r="D75" t="s">
        <v>471</v>
      </c>
      <c r="E75">
        <v>2724.3968069103144</v>
      </c>
    </row>
    <row r="76" spans="1:5" x14ac:dyDescent="0.25">
      <c r="A76" t="s">
        <v>258</v>
      </c>
      <c r="B76" t="s">
        <v>547</v>
      </c>
      <c r="C76" t="s">
        <v>257</v>
      </c>
      <c r="D76" t="s">
        <v>471</v>
      </c>
      <c r="E76">
        <v>2753.3498622998613</v>
      </c>
    </row>
    <row r="77" spans="1:5" x14ac:dyDescent="0.25">
      <c r="A77" t="s">
        <v>364</v>
      </c>
      <c r="B77" t="s">
        <v>379</v>
      </c>
      <c r="C77" t="s">
        <v>257</v>
      </c>
      <c r="D77" t="s">
        <v>471</v>
      </c>
      <c r="E77">
        <v>2798.0660968083121</v>
      </c>
    </row>
    <row r="78" spans="1:5" x14ac:dyDescent="0.25">
      <c r="A78" t="s">
        <v>537</v>
      </c>
      <c r="B78" t="s">
        <v>113</v>
      </c>
      <c r="C78" t="s">
        <v>257</v>
      </c>
      <c r="D78" t="s">
        <v>471</v>
      </c>
      <c r="E78">
        <v>2801.2752400356057</v>
      </c>
    </row>
    <row r="79" spans="1:5" x14ac:dyDescent="0.25">
      <c r="A79" t="s">
        <v>361</v>
      </c>
      <c r="B79" t="s">
        <v>259</v>
      </c>
      <c r="C79" t="s">
        <v>257</v>
      </c>
      <c r="D79" t="s">
        <v>471</v>
      </c>
      <c r="E79">
        <v>2823.4335265075374</v>
      </c>
    </row>
    <row r="80" spans="1:5" x14ac:dyDescent="0.25">
      <c r="A80" t="s">
        <v>601</v>
      </c>
      <c r="B80" t="s">
        <v>115</v>
      </c>
      <c r="C80" t="s">
        <v>257</v>
      </c>
      <c r="D80" t="s">
        <v>471</v>
      </c>
      <c r="E80">
        <v>2873.6929366553354</v>
      </c>
    </row>
    <row r="81" spans="1:5" x14ac:dyDescent="0.25">
      <c r="A81" t="s">
        <v>414</v>
      </c>
      <c r="B81" t="s">
        <v>479</v>
      </c>
      <c r="C81" t="s">
        <v>257</v>
      </c>
      <c r="D81" t="s">
        <v>471</v>
      </c>
      <c r="E81">
        <v>2905.8574403436901</v>
      </c>
    </row>
    <row r="82" spans="1:5" x14ac:dyDescent="0.25">
      <c r="A82" t="s">
        <v>246</v>
      </c>
      <c r="B82" t="s">
        <v>127</v>
      </c>
      <c r="C82" t="s">
        <v>257</v>
      </c>
      <c r="D82" t="s">
        <v>471</v>
      </c>
      <c r="E82">
        <v>3100.2062100503854</v>
      </c>
    </row>
    <row r="83" spans="1:5" x14ac:dyDescent="0.25">
      <c r="A83" t="s">
        <v>120</v>
      </c>
      <c r="B83" t="s">
        <v>191</v>
      </c>
      <c r="C83" t="s">
        <v>257</v>
      </c>
      <c r="D83" t="s">
        <v>471</v>
      </c>
      <c r="E83">
        <v>3200.5550621294233</v>
      </c>
    </row>
    <row r="84" spans="1:5" x14ac:dyDescent="0.25">
      <c r="A84" t="s">
        <v>34</v>
      </c>
      <c r="B84" t="s">
        <v>188</v>
      </c>
      <c r="C84" t="s">
        <v>257</v>
      </c>
      <c r="D84" t="s">
        <v>471</v>
      </c>
      <c r="E84">
        <v>3204.8646525449899</v>
      </c>
    </row>
    <row r="85" spans="1:5" x14ac:dyDescent="0.25">
      <c r="A85" t="s">
        <v>540</v>
      </c>
      <c r="B85" t="s">
        <v>284</v>
      </c>
      <c r="C85" t="s">
        <v>257</v>
      </c>
      <c r="D85" t="s">
        <v>471</v>
      </c>
      <c r="E85">
        <v>3258.4932401410656</v>
      </c>
    </row>
    <row r="86" spans="1:5" x14ac:dyDescent="0.25">
      <c r="A86" t="s">
        <v>662</v>
      </c>
      <c r="B86" t="s">
        <v>608</v>
      </c>
      <c r="C86" t="s">
        <v>257</v>
      </c>
      <c r="D86" t="s">
        <v>471</v>
      </c>
      <c r="E86">
        <v>3373.9455377307881</v>
      </c>
    </row>
    <row r="87" spans="1:5" x14ac:dyDescent="0.25">
      <c r="A87" t="s">
        <v>416</v>
      </c>
      <c r="B87" t="s">
        <v>95</v>
      </c>
      <c r="C87" t="s">
        <v>257</v>
      </c>
      <c r="D87" t="s">
        <v>471</v>
      </c>
      <c r="E87">
        <v>3402.7217711172639</v>
      </c>
    </row>
    <row r="88" spans="1:5" x14ac:dyDescent="0.25">
      <c r="A88" t="s">
        <v>465</v>
      </c>
      <c r="B88" t="s">
        <v>533</v>
      </c>
      <c r="C88" t="s">
        <v>257</v>
      </c>
      <c r="D88" t="s">
        <v>471</v>
      </c>
      <c r="E88">
        <v>3452.9462124975967</v>
      </c>
    </row>
    <row r="89" spans="1:5" x14ac:dyDescent="0.25">
      <c r="A89" t="s">
        <v>653</v>
      </c>
      <c r="B89" t="s">
        <v>335</v>
      </c>
      <c r="C89" t="s">
        <v>257</v>
      </c>
      <c r="D89" t="s">
        <v>471</v>
      </c>
      <c r="E89">
        <v>3491.833573917997</v>
      </c>
    </row>
    <row r="90" spans="1:5" x14ac:dyDescent="0.25">
      <c r="A90" t="s">
        <v>302</v>
      </c>
      <c r="B90" t="s">
        <v>19</v>
      </c>
      <c r="C90" t="s">
        <v>257</v>
      </c>
      <c r="D90" t="s">
        <v>471</v>
      </c>
      <c r="E90">
        <v>3582.6475623499159</v>
      </c>
    </row>
    <row r="91" spans="1:5" x14ac:dyDescent="0.25">
      <c r="A91" t="s">
        <v>3</v>
      </c>
      <c r="B91" t="s">
        <v>647</v>
      </c>
      <c r="C91" t="s">
        <v>257</v>
      </c>
      <c r="D91" t="s">
        <v>471</v>
      </c>
      <c r="E91">
        <v>3759.2296389769226</v>
      </c>
    </row>
    <row r="92" spans="1:5" x14ac:dyDescent="0.25">
      <c r="A92" t="s">
        <v>169</v>
      </c>
      <c r="B92" t="s">
        <v>460</v>
      </c>
      <c r="C92" t="s">
        <v>257</v>
      </c>
      <c r="D92" t="s">
        <v>471</v>
      </c>
      <c r="E92">
        <v>3782.4048534628337</v>
      </c>
    </row>
    <row r="93" spans="1:5" x14ac:dyDescent="0.25">
      <c r="A93" t="s">
        <v>337</v>
      </c>
      <c r="B93" t="s">
        <v>499</v>
      </c>
      <c r="C93" t="s">
        <v>257</v>
      </c>
      <c r="D93" t="s">
        <v>471</v>
      </c>
      <c r="E93">
        <v>3783.543327597481</v>
      </c>
    </row>
    <row r="94" spans="1:5" x14ac:dyDescent="0.25">
      <c r="A94" t="s">
        <v>613</v>
      </c>
      <c r="B94" t="s">
        <v>593</v>
      </c>
      <c r="C94" t="s">
        <v>257</v>
      </c>
      <c r="D94" t="s">
        <v>471</v>
      </c>
      <c r="E94">
        <v>3792.2901489115579</v>
      </c>
    </row>
    <row r="95" spans="1:5" x14ac:dyDescent="0.25">
      <c r="A95" t="s">
        <v>538</v>
      </c>
      <c r="B95" t="s">
        <v>93</v>
      </c>
      <c r="C95" t="s">
        <v>257</v>
      </c>
      <c r="D95" t="s">
        <v>471</v>
      </c>
      <c r="E95">
        <v>3802.8596551861651</v>
      </c>
    </row>
    <row r="96" spans="1:5" x14ac:dyDescent="0.25">
      <c r="A96" t="s">
        <v>413</v>
      </c>
      <c r="B96" t="s">
        <v>197</v>
      </c>
      <c r="C96" t="s">
        <v>257</v>
      </c>
      <c r="D96" t="s">
        <v>471</v>
      </c>
      <c r="E96">
        <v>3890.0680961502312</v>
      </c>
    </row>
    <row r="97" spans="1:5" x14ac:dyDescent="0.25">
      <c r="A97" t="s">
        <v>373</v>
      </c>
      <c r="B97" t="s">
        <v>451</v>
      </c>
      <c r="C97" t="s">
        <v>257</v>
      </c>
      <c r="D97" t="s">
        <v>471</v>
      </c>
      <c r="E97">
        <v>3906.1158746704568</v>
      </c>
    </row>
    <row r="98" spans="1:5" x14ac:dyDescent="0.25">
      <c r="A98" t="s">
        <v>671</v>
      </c>
      <c r="B98" t="s">
        <v>126</v>
      </c>
      <c r="C98" t="s">
        <v>257</v>
      </c>
      <c r="D98" t="s">
        <v>471</v>
      </c>
      <c r="E98">
        <v>3906.2618779126383</v>
      </c>
    </row>
    <row r="99" spans="1:5" x14ac:dyDescent="0.25">
      <c r="A99" t="s">
        <v>463</v>
      </c>
      <c r="B99" t="s">
        <v>68</v>
      </c>
      <c r="C99" t="s">
        <v>257</v>
      </c>
      <c r="D99" t="s">
        <v>471</v>
      </c>
      <c r="E99">
        <v>3925.5633560461297</v>
      </c>
    </row>
    <row r="100" spans="1:5" x14ac:dyDescent="0.25">
      <c r="A100" t="s">
        <v>86</v>
      </c>
      <c r="B100" t="s">
        <v>266</v>
      </c>
      <c r="C100" t="s">
        <v>257</v>
      </c>
      <c r="D100" t="s">
        <v>471</v>
      </c>
      <c r="E100">
        <v>3932.5546173340131</v>
      </c>
    </row>
    <row r="101" spans="1:5" x14ac:dyDescent="0.25">
      <c r="A101" t="s">
        <v>444</v>
      </c>
      <c r="B101" t="s">
        <v>449</v>
      </c>
      <c r="C101" t="s">
        <v>257</v>
      </c>
      <c r="D101" t="s">
        <v>471</v>
      </c>
      <c r="E101">
        <v>3974.0584850011664</v>
      </c>
    </row>
    <row r="102" spans="1:5" x14ac:dyDescent="0.25">
      <c r="A102" t="s">
        <v>588</v>
      </c>
      <c r="B102" t="s">
        <v>439</v>
      </c>
      <c r="C102" t="s">
        <v>257</v>
      </c>
      <c r="D102" t="s">
        <v>471</v>
      </c>
      <c r="E102">
        <v>4083.998157647115</v>
      </c>
    </row>
    <row r="103" spans="1:5" x14ac:dyDescent="0.25">
      <c r="A103" t="s">
        <v>136</v>
      </c>
      <c r="B103" t="s">
        <v>362</v>
      </c>
      <c r="C103" t="s">
        <v>257</v>
      </c>
      <c r="D103" t="s">
        <v>471</v>
      </c>
      <c r="E103">
        <v>4195.9681143386706</v>
      </c>
    </row>
    <row r="104" spans="1:5" x14ac:dyDescent="0.25">
      <c r="A104" t="s">
        <v>96</v>
      </c>
      <c r="B104" t="s">
        <v>517</v>
      </c>
      <c r="C104" t="s">
        <v>257</v>
      </c>
      <c r="D104" t="s">
        <v>471</v>
      </c>
      <c r="E104">
        <v>4226.6596014211309</v>
      </c>
    </row>
    <row r="105" spans="1:5" x14ac:dyDescent="0.25">
      <c r="A105" t="s">
        <v>119</v>
      </c>
      <c r="B105" t="s">
        <v>441</v>
      </c>
      <c r="C105" t="s">
        <v>257</v>
      </c>
      <c r="D105" t="s">
        <v>471</v>
      </c>
      <c r="E105">
        <v>4246.8514036023325</v>
      </c>
    </row>
    <row r="106" spans="1:5" x14ac:dyDescent="0.25">
      <c r="A106" t="s">
        <v>193</v>
      </c>
      <c r="B106" t="s">
        <v>22</v>
      </c>
      <c r="C106" t="s">
        <v>257</v>
      </c>
      <c r="D106" t="s">
        <v>471</v>
      </c>
      <c r="E106">
        <v>4265.3719881130755</v>
      </c>
    </row>
    <row r="107" spans="1:5" x14ac:dyDescent="0.25">
      <c r="A107" t="s">
        <v>299</v>
      </c>
      <c r="B107" t="s">
        <v>273</v>
      </c>
      <c r="C107" t="s">
        <v>257</v>
      </c>
      <c r="D107" t="s">
        <v>471</v>
      </c>
      <c r="E107">
        <v>4328.0207382017306</v>
      </c>
    </row>
    <row r="108" spans="1:5" x14ac:dyDescent="0.25">
      <c r="A108" t="s">
        <v>305</v>
      </c>
      <c r="B108" t="s">
        <v>280</v>
      </c>
      <c r="C108" t="s">
        <v>257</v>
      </c>
      <c r="D108" t="s">
        <v>471</v>
      </c>
      <c r="E108">
        <v>4383.4071828824754</v>
      </c>
    </row>
    <row r="109" spans="1:5" x14ac:dyDescent="0.25">
      <c r="A109" t="s">
        <v>77</v>
      </c>
      <c r="B109" t="s">
        <v>252</v>
      </c>
      <c r="C109" t="s">
        <v>257</v>
      </c>
      <c r="D109" t="s">
        <v>471</v>
      </c>
      <c r="E109">
        <v>4498.155257530917</v>
      </c>
    </row>
    <row r="110" spans="1:5" x14ac:dyDescent="0.25">
      <c r="A110" t="s">
        <v>189</v>
      </c>
      <c r="B110" t="s">
        <v>432</v>
      </c>
      <c r="C110" t="s">
        <v>257</v>
      </c>
      <c r="D110" t="s">
        <v>471</v>
      </c>
      <c r="E110">
        <v>4684.9670340203511</v>
      </c>
    </row>
    <row r="111" spans="1:5" x14ac:dyDescent="0.25">
      <c r="A111" t="s">
        <v>117</v>
      </c>
      <c r="B111" t="s">
        <v>659</v>
      </c>
      <c r="C111" t="s">
        <v>257</v>
      </c>
      <c r="D111" t="s">
        <v>471</v>
      </c>
      <c r="E111">
        <v>4790.0391065262711</v>
      </c>
    </row>
    <row r="112" spans="1:5" x14ac:dyDescent="0.25">
      <c r="A112" t="s">
        <v>650</v>
      </c>
      <c r="B112" t="s">
        <v>30</v>
      </c>
      <c r="C112" t="s">
        <v>257</v>
      </c>
      <c r="D112" t="s">
        <v>471</v>
      </c>
      <c r="E112">
        <v>4827.724251387318</v>
      </c>
    </row>
    <row r="113" spans="1:5" x14ac:dyDescent="0.25">
      <c r="A113" t="s">
        <v>429</v>
      </c>
      <c r="B113" t="s">
        <v>568</v>
      </c>
      <c r="C113" t="s">
        <v>257</v>
      </c>
      <c r="D113" t="s">
        <v>471</v>
      </c>
      <c r="E113">
        <v>4829.4057681370759</v>
      </c>
    </row>
    <row r="114" spans="1:5" x14ac:dyDescent="0.25">
      <c r="A114" t="s">
        <v>229</v>
      </c>
      <c r="B114" t="s">
        <v>106</v>
      </c>
      <c r="C114" t="s">
        <v>257</v>
      </c>
      <c r="D114" t="s">
        <v>471</v>
      </c>
      <c r="E114">
        <v>5191.0995604846739</v>
      </c>
    </row>
    <row r="115" spans="1:5" x14ac:dyDescent="0.25">
      <c r="A115" t="s">
        <v>29</v>
      </c>
      <c r="B115" t="s">
        <v>620</v>
      </c>
      <c r="C115" t="s">
        <v>257</v>
      </c>
      <c r="D115" t="s">
        <v>471</v>
      </c>
      <c r="E115">
        <v>5222.8267466509751</v>
      </c>
    </row>
    <row r="116" spans="1:5" x14ac:dyDescent="0.25">
      <c r="A116" t="s">
        <v>368</v>
      </c>
      <c r="B116" t="s">
        <v>520</v>
      </c>
      <c r="C116" t="s">
        <v>257</v>
      </c>
      <c r="D116" t="s">
        <v>471</v>
      </c>
      <c r="E116">
        <v>5377.8372122424453</v>
      </c>
    </row>
    <row r="117" spans="1:5" x14ac:dyDescent="0.25">
      <c r="A117" t="s">
        <v>667</v>
      </c>
      <c r="B117" t="s">
        <v>133</v>
      </c>
      <c r="C117" t="s">
        <v>257</v>
      </c>
      <c r="D117" t="s">
        <v>471</v>
      </c>
      <c r="E117">
        <v>5599.5886273336264</v>
      </c>
    </row>
    <row r="118" spans="1:5" x14ac:dyDescent="0.25">
      <c r="A118" t="s">
        <v>0</v>
      </c>
      <c r="B118" t="s">
        <v>505</v>
      </c>
      <c r="C118" t="s">
        <v>257</v>
      </c>
      <c r="D118" t="s">
        <v>471</v>
      </c>
      <c r="E118">
        <v>5695.6791425060865</v>
      </c>
    </row>
    <row r="119" spans="1:5" x14ac:dyDescent="0.25">
      <c r="A119" t="s">
        <v>192</v>
      </c>
      <c r="B119" t="s">
        <v>221</v>
      </c>
      <c r="C119" t="s">
        <v>257</v>
      </c>
      <c r="D119" t="s">
        <v>471</v>
      </c>
      <c r="E119">
        <v>5798.838402156015</v>
      </c>
    </row>
    <row r="120" spans="1:5" x14ac:dyDescent="0.25">
      <c r="A120" t="s">
        <v>297</v>
      </c>
      <c r="B120" t="s">
        <v>418</v>
      </c>
      <c r="C120" t="s">
        <v>257</v>
      </c>
      <c r="D120" t="s">
        <v>471</v>
      </c>
      <c r="E120">
        <v>5852.3842989579489</v>
      </c>
    </row>
    <row r="121" spans="1:5" x14ac:dyDescent="0.25">
      <c r="A121" t="s">
        <v>665</v>
      </c>
      <c r="B121" t="s">
        <v>353</v>
      </c>
      <c r="C121" t="s">
        <v>257</v>
      </c>
      <c r="D121" t="s">
        <v>471</v>
      </c>
      <c r="E121">
        <v>5860.2085760180453</v>
      </c>
    </row>
    <row r="122" spans="1:5" x14ac:dyDescent="0.25">
      <c r="A122" t="s">
        <v>503</v>
      </c>
      <c r="B122" t="s">
        <v>495</v>
      </c>
      <c r="C122" t="s">
        <v>257</v>
      </c>
      <c r="D122" t="s">
        <v>471</v>
      </c>
      <c r="E122">
        <v>5861.5119620660571</v>
      </c>
    </row>
    <row r="123" spans="1:5" x14ac:dyDescent="0.25">
      <c r="A123" t="s">
        <v>521</v>
      </c>
      <c r="B123" t="s">
        <v>422</v>
      </c>
      <c r="C123" t="s">
        <v>257</v>
      </c>
      <c r="D123" t="s">
        <v>471</v>
      </c>
      <c r="E123">
        <v>5901.8841230530807</v>
      </c>
    </row>
    <row r="124" spans="1:5" x14ac:dyDescent="0.25">
      <c r="A124" t="s">
        <v>143</v>
      </c>
      <c r="B124" t="s">
        <v>247</v>
      </c>
      <c r="C124" t="s">
        <v>257</v>
      </c>
      <c r="D124" t="s">
        <v>471</v>
      </c>
      <c r="E124">
        <v>6045.2170536085587</v>
      </c>
    </row>
    <row r="125" spans="1:5" x14ac:dyDescent="0.25">
      <c r="A125" t="s">
        <v>464</v>
      </c>
      <c r="B125" t="s">
        <v>270</v>
      </c>
      <c r="C125" t="s">
        <v>257</v>
      </c>
      <c r="D125" t="s">
        <v>471</v>
      </c>
      <c r="E125">
        <v>6089.4034682758365</v>
      </c>
    </row>
    <row r="126" spans="1:5" x14ac:dyDescent="0.25">
      <c r="A126" t="s">
        <v>558</v>
      </c>
      <c r="B126" t="s">
        <v>206</v>
      </c>
      <c r="C126" t="s">
        <v>257</v>
      </c>
      <c r="D126" t="s">
        <v>471</v>
      </c>
      <c r="E126">
        <v>6221.3725932251637</v>
      </c>
    </row>
    <row r="127" spans="1:5" x14ac:dyDescent="0.25">
      <c r="A127" t="s">
        <v>109</v>
      </c>
      <c r="B127" t="s">
        <v>585</v>
      </c>
      <c r="C127" t="s">
        <v>257</v>
      </c>
      <c r="D127" t="s">
        <v>471</v>
      </c>
      <c r="E127">
        <v>6438.0452632575862</v>
      </c>
    </row>
    <row r="128" spans="1:5" x14ac:dyDescent="0.25">
      <c r="A128" t="s">
        <v>51</v>
      </c>
      <c r="B128" t="s">
        <v>101</v>
      </c>
      <c r="C128" t="s">
        <v>257</v>
      </c>
      <c r="D128" t="s">
        <v>471</v>
      </c>
      <c r="E128">
        <v>6676.6153428161679</v>
      </c>
    </row>
    <row r="129" spans="1:5" x14ac:dyDescent="0.25">
      <c r="A129" t="s">
        <v>389</v>
      </c>
      <c r="B129" t="s">
        <v>167</v>
      </c>
      <c r="C129" t="s">
        <v>257</v>
      </c>
      <c r="D129" t="s">
        <v>471</v>
      </c>
      <c r="E129">
        <v>6733.9134736376973</v>
      </c>
    </row>
    <row r="130" spans="1:5" x14ac:dyDescent="0.25">
      <c r="A130" t="s">
        <v>651</v>
      </c>
      <c r="B130" t="s">
        <v>243</v>
      </c>
      <c r="C130" t="s">
        <v>257</v>
      </c>
      <c r="D130" t="s">
        <v>471</v>
      </c>
      <c r="E130">
        <v>6880.625675747172</v>
      </c>
    </row>
    <row r="131" spans="1:5" x14ac:dyDescent="0.25">
      <c r="A131" t="s">
        <v>476</v>
      </c>
      <c r="B131" t="s">
        <v>174</v>
      </c>
      <c r="C131" t="s">
        <v>257</v>
      </c>
      <c r="D131" t="s">
        <v>471</v>
      </c>
      <c r="E131">
        <v>6893.7763613389852</v>
      </c>
    </row>
    <row r="132" spans="1:5" x14ac:dyDescent="0.25">
      <c r="A132" t="s">
        <v>392</v>
      </c>
      <c r="B132" t="s">
        <v>666</v>
      </c>
      <c r="C132" t="s">
        <v>257</v>
      </c>
      <c r="D132" t="s">
        <v>471</v>
      </c>
      <c r="E132">
        <v>6909.1295443744448</v>
      </c>
    </row>
    <row r="133" spans="1:5" x14ac:dyDescent="0.25">
      <c r="A133" t="s">
        <v>490</v>
      </c>
      <c r="B133" t="s">
        <v>244</v>
      </c>
      <c r="C133" t="s">
        <v>257</v>
      </c>
      <c r="D133" t="s">
        <v>471</v>
      </c>
      <c r="E133">
        <v>6986.8559463882002</v>
      </c>
    </row>
    <row r="134" spans="1:5" x14ac:dyDescent="0.25">
      <c r="A134" t="s">
        <v>419</v>
      </c>
      <c r="B134" t="s">
        <v>242</v>
      </c>
      <c r="C134" t="s">
        <v>257</v>
      </c>
      <c r="D134" t="s">
        <v>471</v>
      </c>
      <c r="E134">
        <v>7143.9590954068708</v>
      </c>
    </row>
    <row r="135" spans="1:5" x14ac:dyDescent="0.25">
      <c r="A135" t="s">
        <v>46</v>
      </c>
      <c r="B135" t="s">
        <v>371</v>
      </c>
      <c r="C135" t="s">
        <v>257</v>
      </c>
      <c r="D135" t="s">
        <v>471</v>
      </c>
      <c r="E135">
        <v>7483.173152225917</v>
      </c>
    </row>
    <row r="136" spans="1:5" x14ac:dyDescent="0.25">
      <c r="A136" t="s">
        <v>462</v>
      </c>
      <c r="B136" t="s">
        <v>367</v>
      </c>
      <c r="C136" t="s">
        <v>257</v>
      </c>
      <c r="D136" t="s">
        <v>471</v>
      </c>
      <c r="E136">
        <v>7488.9902438602658</v>
      </c>
    </row>
    <row r="137" spans="1:5" x14ac:dyDescent="0.25">
      <c r="A137" t="s">
        <v>380</v>
      </c>
      <c r="B137" t="s">
        <v>186</v>
      </c>
      <c r="C137" t="s">
        <v>257</v>
      </c>
      <c r="D137" t="s">
        <v>471</v>
      </c>
      <c r="E137">
        <v>7492.8615995036671</v>
      </c>
    </row>
    <row r="138" spans="1:5" x14ac:dyDescent="0.25">
      <c r="A138" t="s">
        <v>522</v>
      </c>
      <c r="B138" t="s">
        <v>279</v>
      </c>
      <c r="C138" t="s">
        <v>257</v>
      </c>
      <c r="D138" t="s">
        <v>471</v>
      </c>
      <c r="E138">
        <v>7525.8553257109634</v>
      </c>
    </row>
    <row r="139" spans="1:5" x14ac:dyDescent="0.25">
      <c r="A139" t="s">
        <v>123</v>
      </c>
      <c r="B139" t="s">
        <v>150</v>
      </c>
      <c r="C139" t="s">
        <v>257</v>
      </c>
      <c r="D139" t="s">
        <v>471</v>
      </c>
      <c r="E139">
        <v>7724.7332839331239</v>
      </c>
    </row>
    <row r="140" spans="1:5" x14ac:dyDescent="0.25">
      <c r="A140" t="s">
        <v>385</v>
      </c>
      <c r="B140" t="s">
        <v>672</v>
      </c>
      <c r="C140" t="s">
        <v>257</v>
      </c>
      <c r="D140" t="s">
        <v>471</v>
      </c>
      <c r="E140">
        <v>7948.6596456634616</v>
      </c>
    </row>
    <row r="141" spans="1:5" x14ac:dyDescent="0.25">
      <c r="A141" t="s">
        <v>574</v>
      </c>
      <c r="B141" t="s">
        <v>139</v>
      </c>
      <c r="C141" t="s">
        <v>257</v>
      </c>
      <c r="D141" t="s">
        <v>471</v>
      </c>
      <c r="E141">
        <v>7967.7087019160799</v>
      </c>
    </row>
    <row r="142" spans="1:5" x14ac:dyDescent="0.25">
      <c r="A142" t="s">
        <v>152</v>
      </c>
      <c r="B142" t="s">
        <v>561</v>
      </c>
      <c r="C142" t="s">
        <v>257</v>
      </c>
      <c r="D142" t="s">
        <v>471</v>
      </c>
      <c r="E142">
        <v>7998.4577664652143</v>
      </c>
    </row>
    <row r="143" spans="1:5" x14ac:dyDescent="0.25">
      <c r="A143" t="s">
        <v>480</v>
      </c>
      <c r="B143" t="s">
        <v>63</v>
      </c>
      <c r="C143" t="s">
        <v>257</v>
      </c>
      <c r="D143" t="s">
        <v>471</v>
      </c>
      <c r="E143">
        <v>8108.2366445319822</v>
      </c>
    </row>
    <row r="144" spans="1:5" x14ac:dyDescent="0.25">
      <c r="A144" t="s">
        <v>482</v>
      </c>
      <c r="B144" t="s">
        <v>357</v>
      </c>
      <c r="C144" t="s">
        <v>257</v>
      </c>
      <c r="D144" t="s">
        <v>471</v>
      </c>
      <c r="E144">
        <v>8151.6341601464901</v>
      </c>
    </row>
    <row r="145" spans="1:5" x14ac:dyDescent="0.25">
      <c r="A145" t="s">
        <v>208</v>
      </c>
      <c r="B145" t="s">
        <v>94</v>
      </c>
      <c r="C145" t="s">
        <v>257</v>
      </c>
      <c r="D145" t="s">
        <v>471</v>
      </c>
      <c r="E145">
        <v>8416.9447598134902</v>
      </c>
    </row>
    <row r="146" spans="1:5" x14ac:dyDescent="0.25">
      <c r="A146" t="s">
        <v>74</v>
      </c>
      <c r="B146" t="s">
        <v>567</v>
      </c>
      <c r="C146" t="s">
        <v>257</v>
      </c>
      <c r="D146" t="s">
        <v>471</v>
      </c>
      <c r="E146">
        <v>8676.3391955990101</v>
      </c>
    </row>
    <row r="147" spans="1:5" x14ac:dyDescent="0.25">
      <c r="A147" t="s">
        <v>321</v>
      </c>
      <c r="B147" t="s">
        <v>274</v>
      </c>
      <c r="C147" t="s">
        <v>257</v>
      </c>
      <c r="D147" t="s">
        <v>471</v>
      </c>
      <c r="E147">
        <v>8737.7968845947635</v>
      </c>
    </row>
    <row r="148" spans="1:5" x14ac:dyDescent="0.25">
      <c r="A148" t="s">
        <v>260</v>
      </c>
      <c r="B148" t="s">
        <v>489</v>
      </c>
      <c r="C148" t="s">
        <v>257</v>
      </c>
      <c r="D148" t="s">
        <v>471</v>
      </c>
      <c r="E148">
        <v>8893.0597873096158</v>
      </c>
    </row>
    <row r="149" spans="1:5" x14ac:dyDescent="0.25">
      <c r="A149" t="s">
        <v>253</v>
      </c>
      <c r="B149" t="s">
        <v>304</v>
      </c>
      <c r="C149" t="s">
        <v>257</v>
      </c>
      <c r="D149" t="s">
        <v>471</v>
      </c>
      <c r="E149">
        <v>9027.286096090158</v>
      </c>
    </row>
    <row r="150" spans="1:5" x14ac:dyDescent="0.25">
      <c r="A150" t="s">
        <v>135</v>
      </c>
      <c r="B150" t="s">
        <v>577</v>
      </c>
      <c r="C150" t="s">
        <v>257</v>
      </c>
      <c r="D150" t="s">
        <v>471</v>
      </c>
      <c r="E150">
        <v>9163.0880903189136</v>
      </c>
    </row>
    <row r="151" spans="1:5" x14ac:dyDescent="0.25">
      <c r="A151" t="s">
        <v>570</v>
      </c>
      <c r="B151" t="s">
        <v>161</v>
      </c>
      <c r="C151" t="s">
        <v>257</v>
      </c>
      <c r="D151" t="s">
        <v>471</v>
      </c>
      <c r="E151">
        <v>9239.21842863438</v>
      </c>
    </row>
    <row r="152" spans="1:5" x14ac:dyDescent="0.25">
      <c r="A152" t="s">
        <v>458</v>
      </c>
      <c r="B152" t="s">
        <v>481</v>
      </c>
      <c r="C152" t="s">
        <v>257</v>
      </c>
      <c r="D152" t="s">
        <v>471</v>
      </c>
      <c r="E152">
        <v>9530.8019854582235</v>
      </c>
    </row>
    <row r="153" spans="1:5" x14ac:dyDescent="0.25">
      <c r="A153" t="s">
        <v>459</v>
      </c>
      <c r="B153" t="s">
        <v>553</v>
      </c>
      <c r="C153" t="s">
        <v>257</v>
      </c>
      <c r="D153" t="s">
        <v>471</v>
      </c>
      <c r="E153">
        <v>9538.689434783224</v>
      </c>
    </row>
    <row r="154" spans="1:5" x14ac:dyDescent="0.25">
      <c r="A154" t="s">
        <v>470</v>
      </c>
      <c r="B154" t="s">
        <v>345</v>
      </c>
      <c r="C154" t="s">
        <v>257</v>
      </c>
      <c r="D154" t="s">
        <v>471</v>
      </c>
      <c r="E154">
        <v>9569.4543883731239</v>
      </c>
    </row>
    <row r="155" spans="1:5" x14ac:dyDescent="0.25">
      <c r="A155" t="s">
        <v>107</v>
      </c>
      <c r="B155" t="s">
        <v>332</v>
      </c>
      <c r="C155" t="s">
        <v>257</v>
      </c>
      <c r="D155" t="s">
        <v>471</v>
      </c>
      <c r="E155">
        <v>9614.4726717979684</v>
      </c>
    </row>
    <row r="156" spans="1:5" x14ac:dyDescent="0.25">
      <c r="A156" t="s">
        <v>102</v>
      </c>
      <c r="B156" t="s">
        <v>248</v>
      </c>
      <c r="C156" t="s">
        <v>257</v>
      </c>
      <c r="D156" t="s">
        <v>471</v>
      </c>
      <c r="E156">
        <v>9650.568452847634</v>
      </c>
    </row>
    <row r="157" spans="1:5" x14ac:dyDescent="0.25">
      <c r="A157" t="s">
        <v>224</v>
      </c>
      <c r="B157" t="s">
        <v>283</v>
      </c>
      <c r="C157" t="s">
        <v>257</v>
      </c>
      <c r="D157" t="s">
        <v>471</v>
      </c>
      <c r="E157">
        <v>9707.9080050832708</v>
      </c>
    </row>
    <row r="158" spans="1:5" x14ac:dyDescent="0.25">
      <c r="A158" t="s">
        <v>320</v>
      </c>
      <c r="B158" t="s">
        <v>12</v>
      </c>
      <c r="C158" t="s">
        <v>257</v>
      </c>
      <c r="D158" t="s">
        <v>471</v>
      </c>
      <c r="E158">
        <v>9714.0998969118245</v>
      </c>
    </row>
    <row r="159" spans="1:5" x14ac:dyDescent="0.25">
      <c r="A159" t="s">
        <v>47</v>
      </c>
      <c r="B159" t="s">
        <v>400</v>
      </c>
      <c r="C159" t="s">
        <v>257</v>
      </c>
      <c r="D159" t="s">
        <v>471</v>
      </c>
      <c r="E159">
        <v>9822.0081340234556</v>
      </c>
    </row>
    <row r="160" spans="1:5" x14ac:dyDescent="0.25">
      <c r="A160" t="s">
        <v>518</v>
      </c>
      <c r="B160" t="s">
        <v>310</v>
      </c>
      <c r="C160" t="s">
        <v>257</v>
      </c>
      <c r="D160" t="s">
        <v>471</v>
      </c>
      <c r="E160">
        <v>10065.486791486472</v>
      </c>
    </row>
    <row r="161" spans="1:5" x14ac:dyDescent="0.25">
      <c r="A161" t="s">
        <v>294</v>
      </c>
      <c r="B161" t="s">
        <v>469</v>
      </c>
      <c r="C161" t="s">
        <v>257</v>
      </c>
      <c r="D161" t="s">
        <v>471</v>
      </c>
      <c r="E161">
        <v>10153.99791173373</v>
      </c>
    </row>
    <row r="162" spans="1:5" x14ac:dyDescent="0.25">
      <c r="A162" t="s">
        <v>557</v>
      </c>
      <c r="B162" t="s">
        <v>668</v>
      </c>
      <c r="C162" t="s">
        <v>257</v>
      </c>
      <c r="D162" t="s">
        <v>471</v>
      </c>
      <c r="E162">
        <v>10419.724882277142</v>
      </c>
    </row>
    <row r="163" spans="1:5" x14ac:dyDescent="0.25">
      <c r="A163" t="s">
        <v>81</v>
      </c>
      <c r="B163" t="s">
        <v>265</v>
      </c>
      <c r="C163" t="s">
        <v>257</v>
      </c>
      <c r="D163" t="s">
        <v>471</v>
      </c>
      <c r="E163">
        <v>10582.497477196604</v>
      </c>
    </row>
    <row r="164" spans="1:5" x14ac:dyDescent="0.25">
      <c r="A164" t="s">
        <v>560</v>
      </c>
      <c r="B164" t="s">
        <v>315</v>
      </c>
      <c r="C164" t="s">
        <v>257</v>
      </c>
      <c r="D164" t="s">
        <v>471</v>
      </c>
      <c r="E164">
        <v>10826.271434829798</v>
      </c>
    </row>
    <row r="165" spans="1:5" x14ac:dyDescent="0.25">
      <c r="A165" t="s">
        <v>639</v>
      </c>
      <c r="B165" t="s">
        <v>358</v>
      </c>
      <c r="C165" t="s">
        <v>257</v>
      </c>
      <c r="D165" t="s">
        <v>471</v>
      </c>
      <c r="E165">
        <v>10909.904891025471</v>
      </c>
    </row>
    <row r="166" spans="1:5" x14ac:dyDescent="0.25">
      <c r="A166" t="s">
        <v>506</v>
      </c>
      <c r="B166" t="s">
        <v>435</v>
      </c>
      <c r="C166" t="s">
        <v>257</v>
      </c>
      <c r="D166" t="s">
        <v>471</v>
      </c>
      <c r="E166">
        <v>10982.373051232351</v>
      </c>
    </row>
    <row r="167" spans="1:5" x14ac:dyDescent="0.25">
      <c r="A167" t="s">
        <v>424</v>
      </c>
      <c r="B167" t="s">
        <v>555</v>
      </c>
      <c r="C167" t="s">
        <v>257</v>
      </c>
      <c r="D167" t="s">
        <v>471</v>
      </c>
      <c r="E167">
        <v>11031.821558174921</v>
      </c>
    </row>
    <row r="168" spans="1:5" x14ac:dyDescent="0.25">
      <c r="A168" t="s">
        <v>2</v>
      </c>
      <c r="B168" t="s">
        <v>327</v>
      </c>
      <c r="C168" t="s">
        <v>257</v>
      </c>
      <c r="D168" t="s">
        <v>471</v>
      </c>
      <c r="E168">
        <v>11279.625341046099</v>
      </c>
    </row>
    <row r="169" spans="1:5" x14ac:dyDescent="0.25">
      <c r="A169" t="s">
        <v>41</v>
      </c>
      <c r="B169" t="s">
        <v>179</v>
      </c>
      <c r="C169" t="s">
        <v>257</v>
      </c>
      <c r="D169" t="s">
        <v>471</v>
      </c>
      <c r="E169">
        <v>11856.50893631623</v>
      </c>
    </row>
    <row r="170" spans="1:5" x14ac:dyDescent="0.25">
      <c r="A170" t="s">
        <v>612</v>
      </c>
      <c r="B170" t="s">
        <v>215</v>
      </c>
      <c r="C170" t="s">
        <v>257</v>
      </c>
      <c r="D170" t="s">
        <v>471</v>
      </c>
      <c r="E170">
        <v>12278.129141657137</v>
      </c>
    </row>
    <row r="171" spans="1:5" x14ac:dyDescent="0.25">
      <c r="A171" t="s">
        <v>655</v>
      </c>
      <c r="B171" t="s">
        <v>391</v>
      </c>
      <c r="C171" t="s">
        <v>257</v>
      </c>
      <c r="D171" t="s">
        <v>471</v>
      </c>
      <c r="E171">
        <v>13303.161109290002</v>
      </c>
    </row>
    <row r="172" spans="1:5" x14ac:dyDescent="0.25">
      <c r="A172" t="s">
        <v>386</v>
      </c>
      <c r="B172" t="s">
        <v>468</v>
      </c>
      <c r="C172" t="s">
        <v>257</v>
      </c>
      <c r="D172" t="s">
        <v>471</v>
      </c>
      <c r="E172">
        <v>13315.508631115397</v>
      </c>
    </row>
    <row r="173" spans="1:5" x14ac:dyDescent="0.25">
      <c r="A173" t="s">
        <v>474</v>
      </c>
      <c r="B173" t="s">
        <v>140</v>
      </c>
      <c r="C173" t="s">
        <v>257</v>
      </c>
      <c r="D173" t="s">
        <v>471</v>
      </c>
      <c r="E173">
        <v>13963.591645015538</v>
      </c>
    </row>
    <row r="174" spans="1:5" x14ac:dyDescent="0.25">
      <c r="A174" t="s">
        <v>498</v>
      </c>
      <c r="B174" t="s">
        <v>678</v>
      </c>
      <c r="C174" t="s">
        <v>257</v>
      </c>
      <c r="D174" t="s">
        <v>471</v>
      </c>
      <c r="E174">
        <v>14009.998440332191</v>
      </c>
    </row>
    <row r="175" spans="1:5" x14ac:dyDescent="0.25">
      <c r="A175" t="s">
        <v>344</v>
      </c>
      <c r="B175" t="s">
        <v>403</v>
      </c>
      <c r="C175" t="s">
        <v>257</v>
      </c>
      <c r="D175" t="s">
        <v>471</v>
      </c>
      <c r="E175">
        <v>14116.980057583058</v>
      </c>
    </row>
    <row r="176" spans="1:5" x14ac:dyDescent="0.25">
      <c r="A176" t="s">
        <v>488</v>
      </c>
      <c r="B176" t="s">
        <v>595</v>
      </c>
      <c r="C176" t="s">
        <v>257</v>
      </c>
      <c r="D176" t="s">
        <v>471</v>
      </c>
      <c r="E176">
        <v>14452.143027793265</v>
      </c>
    </row>
    <row r="177" spans="1:5" x14ac:dyDescent="0.25">
      <c r="A177" t="s">
        <v>251</v>
      </c>
      <c r="B177" t="s">
        <v>443</v>
      </c>
      <c r="C177" t="s">
        <v>257</v>
      </c>
      <c r="D177" t="s">
        <v>471</v>
      </c>
      <c r="E177">
        <v>14734.463958879294</v>
      </c>
    </row>
    <row r="178" spans="1:5" x14ac:dyDescent="0.25">
      <c r="A178" t="s">
        <v>417</v>
      </c>
      <c r="B178" t="s">
        <v>219</v>
      </c>
      <c r="C178" t="s">
        <v>257</v>
      </c>
      <c r="D178" t="s">
        <v>471</v>
      </c>
      <c r="E178">
        <v>14754.554969610968</v>
      </c>
    </row>
    <row r="179" spans="1:5" x14ac:dyDescent="0.25">
      <c r="A179" t="s">
        <v>49</v>
      </c>
      <c r="B179" t="s">
        <v>604</v>
      </c>
      <c r="C179" t="s">
        <v>257</v>
      </c>
      <c r="D179" t="s">
        <v>471</v>
      </c>
      <c r="E179">
        <v>14997.200520097476</v>
      </c>
    </row>
    <row r="180" spans="1:5" x14ac:dyDescent="0.25">
      <c r="A180" t="s">
        <v>153</v>
      </c>
      <c r="B180" t="s">
        <v>621</v>
      </c>
      <c r="C180" t="s">
        <v>257</v>
      </c>
      <c r="D180" t="s">
        <v>471</v>
      </c>
      <c r="E180">
        <v>15019.632965496863</v>
      </c>
    </row>
    <row r="181" spans="1:5" x14ac:dyDescent="0.25">
      <c r="A181" t="s">
        <v>71</v>
      </c>
      <c r="B181" t="s">
        <v>40</v>
      </c>
      <c r="C181" t="s">
        <v>257</v>
      </c>
      <c r="D181" t="s">
        <v>471</v>
      </c>
      <c r="E181">
        <v>15065.971247730276</v>
      </c>
    </row>
    <row r="182" spans="1:5" x14ac:dyDescent="0.25">
      <c r="A182" t="s">
        <v>154</v>
      </c>
      <c r="B182" t="s">
        <v>363</v>
      </c>
      <c r="C182" t="s">
        <v>257</v>
      </c>
      <c r="D182" t="s">
        <v>471</v>
      </c>
      <c r="E182">
        <v>15657.224283548188</v>
      </c>
    </row>
    <row r="183" spans="1:5" x14ac:dyDescent="0.25">
      <c r="A183" t="s">
        <v>394</v>
      </c>
      <c r="B183" t="s">
        <v>108</v>
      </c>
      <c r="C183" t="s">
        <v>257</v>
      </c>
      <c r="D183" t="s">
        <v>471</v>
      </c>
      <c r="E183">
        <v>15945.523484408142</v>
      </c>
    </row>
    <row r="184" spans="1:5" x14ac:dyDescent="0.25">
      <c r="A184" t="s">
        <v>528</v>
      </c>
      <c r="B184" t="s">
        <v>365</v>
      </c>
      <c r="C184" t="s">
        <v>257</v>
      </c>
      <c r="D184" t="s">
        <v>471</v>
      </c>
      <c r="E184">
        <v>16242.769974225415</v>
      </c>
    </row>
    <row r="185" spans="1:5" x14ac:dyDescent="0.25">
      <c r="A185" t="s">
        <v>628</v>
      </c>
      <c r="B185" t="s">
        <v>160</v>
      </c>
      <c r="C185" t="s">
        <v>257</v>
      </c>
      <c r="D185" t="s">
        <v>471</v>
      </c>
      <c r="E185">
        <v>16259.041670791605</v>
      </c>
    </row>
    <row r="186" spans="1:5" x14ac:dyDescent="0.25">
      <c r="A186" t="s">
        <v>483</v>
      </c>
      <c r="B186" t="s">
        <v>623</v>
      </c>
      <c r="C186" t="s">
        <v>257</v>
      </c>
      <c r="D186" t="s">
        <v>471</v>
      </c>
      <c r="E186">
        <v>18094.587299874045</v>
      </c>
    </row>
    <row r="187" spans="1:5" x14ac:dyDescent="0.25">
      <c r="A187" t="s">
        <v>168</v>
      </c>
      <c r="B187" t="s">
        <v>579</v>
      </c>
      <c r="C187" t="s">
        <v>257</v>
      </c>
      <c r="D187" t="s">
        <v>471</v>
      </c>
      <c r="E187">
        <v>19115.376475319215</v>
      </c>
    </row>
    <row r="188" spans="1:5" x14ac:dyDescent="0.25">
      <c r="A188" t="s">
        <v>359</v>
      </c>
      <c r="B188" t="s">
        <v>137</v>
      </c>
      <c r="C188" t="s">
        <v>257</v>
      </c>
      <c r="D188" t="s">
        <v>471</v>
      </c>
      <c r="E188">
        <v>19275.086755948487</v>
      </c>
    </row>
    <row r="189" spans="1:5" x14ac:dyDescent="0.25">
      <c r="A189" t="s">
        <v>155</v>
      </c>
      <c r="B189" t="s">
        <v>276</v>
      </c>
      <c r="C189" t="s">
        <v>257</v>
      </c>
      <c r="D189" t="s">
        <v>471</v>
      </c>
      <c r="E189">
        <v>19991.092229426045</v>
      </c>
    </row>
    <row r="190" spans="1:5" x14ac:dyDescent="0.25">
      <c r="A190" t="s">
        <v>450</v>
      </c>
      <c r="B190" t="s">
        <v>227</v>
      </c>
      <c r="C190" t="s">
        <v>257</v>
      </c>
      <c r="D190" t="s">
        <v>471</v>
      </c>
      <c r="E190">
        <v>21395.359780258124</v>
      </c>
    </row>
    <row r="191" spans="1:5" x14ac:dyDescent="0.25">
      <c r="A191" t="s">
        <v>164</v>
      </c>
      <c r="B191" t="s">
        <v>631</v>
      </c>
      <c r="C191" t="s">
        <v>257</v>
      </c>
      <c r="D191" t="s">
        <v>471</v>
      </c>
      <c r="E191">
        <v>21894.112652473796</v>
      </c>
    </row>
    <row r="192" spans="1:5" x14ac:dyDescent="0.25">
      <c r="A192" t="s">
        <v>405</v>
      </c>
      <c r="B192" t="s">
        <v>178</v>
      </c>
      <c r="C192" t="s">
        <v>257</v>
      </c>
      <c r="D192" t="s">
        <v>471</v>
      </c>
      <c r="E192">
        <v>22444.071084378364</v>
      </c>
    </row>
    <row r="193" spans="1:5" x14ac:dyDescent="0.25">
      <c r="A193" t="s">
        <v>652</v>
      </c>
      <c r="B193" t="s">
        <v>508</v>
      </c>
      <c r="C193" t="s">
        <v>257</v>
      </c>
      <c r="D193" t="s">
        <v>471</v>
      </c>
      <c r="E193">
        <v>22699.080496992232</v>
      </c>
    </row>
    <row r="194" spans="1:5" x14ac:dyDescent="0.25">
      <c r="A194" t="s">
        <v>352</v>
      </c>
      <c r="B194" t="s">
        <v>311</v>
      </c>
      <c r="C194" t="s">
        <v>257</v>
      </c>
      <c r="D194" t="s">
        <v>471</v>
      </c>
      <c r="E194">
        <v>24460.397900777629</v>
      </c>
    </row>
    <row r="195" spans="1:5" x14ac:dyDescent="0.25">
      <c r="A195" t="s">
        <v>370</v>
      </c>
      <c r="B195" t="s">
        <v>552</v>
      </c>
      <c r="C195" t="s">
        <v>257</v>
      </c>
      <c r="D195" t="s">
        <v>471</v>
      </c>
      <c r="E195">
        <v>25136.240601176876</v>
      </c>
    </row>
    <row r="196" spans="1:5" x14ac:dyDescent="0.25">
      <c r="A196" t="s">
        <v>180</v>
      </c>
      <c r="B196" t="s">
        <v>630</v>
      </c>
      <c r="C196" t="s">
        <v>257</v>
      </c>
      <c r="D196" t="s">
        <v>471</v>
      </c>
      <c r="E196">
        <v>25458.887008924194</v>
      </c>
    </row>
    <row r="197" spans="1:5" x14ac:dyDescent="0.25">
      <c r="A197" t="s">
        <v>375</v>
      </c>
      <c r="B197" t="s">
        <v>111</v>
      </c>
      <c r="C197" t="s">
        <v>257</v>
      </c>
      <c r="D197" t="s">
        <v>471</v>
      </c>
      <c r="E197">
        <v>26577.656384768612</v>
      </c>
    </row>
    <row r="198" spans="1:5" x14ac:dyDescent="0.25">
      <c r="A198" t="s">
        <v>523</v>
      </c>
      <c r="B198" t="s">
        <v>646</v>
      </c>
      <c r="C198" t="s">
        <v>257</v>
      </c>
      <c r="D198" t="s">
        <v>471</v>
      </c>
      <c r="E198">
        <v>27270.671864472031</v>
      </c>
    </row>
    <row r="199" spans="1:5" x14ac:dyDescent="0.25">
      <c r="A199" t="s">
        <v>420</v>
      </c>
      <c r="B199" t="s">
        <v>237</v>
      </c>
      <c r="C199" t="s">
        <v>257</v>
      </c>
      <c r="D199" t="s">
        <v>471</v>
      </c>
      <c r="E199">
        <v>28448.822356639299</v>
      </c>
    </row>
    <row r="200" spans="1:5" x14ac:dyDescent="0.25">
      <c r="A200" t="s">
        <v>406</v>
      </c>
      <c r="B200" t="s">
        <v>118</v>
      </c>
      <c r="C200" t="s">
        <v>257</v>
      </c>
      <c r="D200" t="s">
        <v>471</v>
      </c>
      <c r="E200">
        <v>31430.96259360811</v>
      </c>
    </row>
    <row r="201" spans="1:5" x14ac:dyDescent="0.25">
      <c r="A201" t="s">
        <v>79</v>
      </c>
      <c r="B201" t="s">
        <v>235</v>
      </c>
      <c r="C201" t="s">
        <v>257</v>
      </c>
      <c r="D201" t="s">
        <v>471</v>
      </c>
      <c r="E201">
        <v>31505.292975876688</v>
      </c>
    </row>
    <row r="202" spans="1:5" x14ac:dyDescent="0.25">
      <c r="A202" t="s">
        <v>684</v>
      </c>
      <c r="B202" t="s">
        <v>38</v>
      </c>
      <c r="C202" t="s">
        <v>257</v>
      </c>
      <c r="D202" t="s">
        <v>471</v>
      </c>
      <c r="E202">
        <v>32013.769377021257</v>
      </c>
    </row>
    <row r="203" spans="1:5" x14ac:dyDescent="0.25">
      <c r="A203" t="s">
        <v>455</v>
      </c>
      <c r="B203" t="s">
        <v>634</v>
      </c>
      <c r="C203" t="s">
        <v>257</v>
      </c>
      <c r="D203" t="s">
        <v>471</v>
      </c>
      <c r="E203">
        <v>33677.461945163181</v>
      </c>
    </row>
    <row r="204" spans="1:5" x14ac:dyDescent="0.25">
      <c r="A204" t="s">
        <v>159</v>
      </c>
      <c r="B204" t="s">
        <v>530</v>
      </c>
      <c r="C204" t="s">
        <v>257</v>
      </c>
      <c r="D204" t="s">
        <v>471</v>
      </c>
      <c r="E204">
        <v>34318.496818043888</v>
      </c>
    </row>
    <row r="205" spans="1:5" x14ac:dyDescent="0.25">
      <c r="A205" t="s">
        <v>674</v>
      </c>
      <c r="B205" t="s">
        <v>478</v>
      </c>
      <c r="C205" t="s">
        <v>257</v>
      </c>
      <c r="D205" t="s">
        <v>471</v>
      </c>
      <c r="E205">
        <v>35250.914575386938</v>
      </c>
    </row>
    <row r="206" spans="1:5" x14ac:dyDescent="0.25">
      <c r="A206" t="s">
        <v>39</v>
      </c>
      <c r="B206" t="s">
        <v>661</v>
      </c>
      <c r="C206" t="s">
        <v>257</v>
      </c>
      <c r="D206" t="s">
        <v>471</v>
      </c>
      <c r="E206">
        <v>35803.609431558114</v>
      </c>
    </row>
    <row r="207" spans="1:5" x14ac:dyDescent="0.25">
      <c r="A207" t="s">
        <v>526</v>
      </c>
      <c r="B207" t="s">
        <v>269</v>
      </c>
      <c r="C207" t="s">
        <v>257</v>
      </c>
      <c r="D207" t="s">
        <v>471</v>
      </c>
      <c r="E207">
        <v>36521.959288015532</v>
      </c>
    </row>
    <row r="208" spans="1:5" x14ac:dyDescent="0.25">
      <c r="A208" t="s">
        <v>250</v>
      </c>
      <c r="B208" t="s">
        <v>316</v>
      </c>
      <c r="C208" t="s">
        <v>257</v>
      </c>
      <c r="D208" t="s">
        <v>471</v>
      </c>
      <c r="E208">
        <v>36776.207825577156</v>
      </c>
    </row>
    <row r="209" spans="1:5" x14ac:dyDescent="0.25">
      <c r="A209" t="s">
        <v>318</v>
      </c>
      <c r="B209" t="s">
        <v>619</v>
      </c>
      <c r="C209" t="s">
        <v>257</v>
      </c>
      <c r="D209" t="s">
        <v>471</v>
      </c>
      <c r="E209">
        <v>38438.326541785267</v>
      </c>
    </row>
    <row r="210" spans="1:5" x14ac:dyDescent="0.25">
      <c r="A210" t="s">
        <v>132</v>
      </c>
      <c r="B210" t="s">
        <v>378</v>
      </c>
      <c r="C210" t="s">
        <v>257</v>
      </c>
      <c r="D210" t="s">
        <v>471</v>
      </c>
      <c r="E210">
        <v>39256.265194120388</v>
      </c>
    </row>
    <row r="211" spans="1:5" x14ac:dyDescent="0.25">
      <c r="A211" t="s">
        <v>42</v>
      </c>
      <c r="B211" t="s">
        <v>196</v>
      </c>
      <c r="C211" t="s">
        <v>257</v>
      </c>
      <c r="D211" t="s">
        <v>471</v>
      </c>
      <c r="E211">
        <v>40864.249846574894</v>
      </c>
    </row>
    <row r="212" spans="1:5" x14ac:dyDescent="0.25">
      <c r="A212" t="s">
        <v>355</v>
      </c>
      <c r="B212" t="s">
        <v>596</v>
      </c>
      <c r="C212" t="s">
        <v>257</v>
      </c>
      <c r="D212" t="s">
        <v>471</v>
      </c>
      <c r="E212">
        <v>42015.738294085779</v>
      </c>
    </row>
    <row r="213" spans="1:5" x14ac:dyDescent="0.25">
      <c r="A213" t="s">
        <v>632</v>
      </c>
      <c r="B213" t="s">
        <v>554</v>
      </c>
      <c r="C213" t="s">
        <v>257</v>
      </c>
      <c r="D213" t="s">
        <v>471</v>
      </c>
      <c r="E213">
        <v>42039.736364392644</v>
      </c>
    </row>
    <row r="214" spans="1:5" x14ac:dyDescent="0.25">
      <c r="A214" t="s">
        <v>326</v>
      </c>
      <c r="B214" t="s">
        <v>500</v>
      </c>
      <c r="C214" t="s">
        <v>257</v>
      </c>
      <c r="D214" t="s">
        <v>471</v>
      </c>
      <c r="E214">
        <v>42167.408127094219</v>
      </c>
    </row>
    <row r="215" spans="1:5" x14ac:dyDescent="0.25">
      <c r="A215" t="s">
        <v>559</v>
      </c>
      <c r="B215" t="s">
        <v>254</v>
      </c>
      <c r="C215" t="s">
        <v>257</v>
      </c>
      <c r="D215" t="s">
        <v>471</v>
      </c>
      <c r="E215">
        <v>42297.248009847142</v>
      </c>
    </row>
    <row r="216" spans="1:5" x14ac:dyDescent="0.25">
      <c r="A216" t="s">
        <v>325</v>
      </c>
      <c r="B216" t="s">
        <v>686</v>
      </c>
      <c r="C216" t="s">
        <v>257</v>
      </c>
      <c r="D216" t="s">
        <v>471</v>
      </c>
      <c r="E216">
        <v>42681.603823966587</v>
      </c>
    </row>
    <row r="217" spans="1:5" x14ac:dyDescent="0.25">
      <c r="A217" t="s">
        <v>610</v>
      </c>
      <c r="B217" t="s">
        <v>44</v>
      </c>
      <c r="C217" t="s">
        <v>257</v>
      </c>
      <c r="D217" t="s">
        <v>471</v>
      </c>
      <c r="E217">
        <v>45469.710832608078</v>
      </c>
    </row>
    <row r="218" spans="1:5" x14ac:dyDescent="0.25">
      <c r="A218" t="s">
        <v>454</v>
      </c>
      <c r="B218" t="s">
        <v>457</v>
      </c>
      <c r="C218" t="s">
        <v>257</v>
      </c>
      <c r="D218" t="s">
        <v>471</v>
      </c>
      <c r="E218">
        <v>45845.526542381107</v>
      </c>
    </row>
    <row r="219" spans="1:5" x14ac:dyDescent="0.25">
      <c r="A219" t="s">
        <v>50</v>
      </c>
      <c r="B219" t="s">
        <v>26</v>
      </c>
      <c r="C219" t="s">
        <v>257</v>
      </c>
      <c r="D219" t="s">
        <v>471</v>
      </c>
      <c r="E219">
        <v>45983.313333213089</v>
      </c>
    </row>
    <row r="220" spans="1:5" x14ac:dyDescent="0.25">
      <c r="A220" t="s">
        <v>683</v>
      </c>
      <c r="B220" t="s">
        <v>531</v>
      </c>
      <c r="C220" t="s">
        <v>257</v>
      </c>
      <c r="D220" t="s">
        <v>471</v>
      </c>
      <c r="E220">
        <v>47660.893039023911</v>
      </c>
    </row>
    <row r="221" spans="1:5" x14ac:dyDescent="0.25">
      <c r="A221" t="s">
        <v>59</v>
      </c>
      <c r="B221" t="s">
        <v>333</v>
      </c>
      <c r="C221" t="s">
        <v>257</v>
      </c>
      <c r="D221" t="s">
        <v>471</v>
      </c>
      <c r="E221">
        <v>48106.49447094326</v>
      </c>
    </row>
    <row r="222" spans="1:5" x14ac:dyDescent="0.25">
      <c r="A222" t="s">
        <v>27</v>
      </c>
      <c r="B222" t="s">
        <v>134</v>
      </c>
      <c r="C222" t="s">
        <v>257</v>
      </c>
      <c r="D222" t="s">
        <v>471</v>
      </c>
      <c r="E222">
        <v>48995.168325236453</v>
      </c>
    </row>
    <row r="223" spans="1:5" x14ac:dyDescent="0.25">
      <c r="A223" t="s">
        <v>187</v>
      </c>
      <c r="B223" t="s">
        <v>529</v>
      </c>
      <c r="C223" t="s">
        <v>257</v>
      </c>
      <c r="D223" t="s">
        <v>471</v>
      </c>
      <c r="E223">
        <v>50407.341330124153</v>
      </c>
    </row>
    <row r="224" spans="1:5" x14ac:dyDescent="0.25">
      <c r="A224" t="s">
        <v>545</v>
      </c>
      <c r="B224" t="s">
        <v>281</v>
      </c>
      <c r="C224" t="s">
        <v>257</v>
      </c>
      <c r="D224" t="s">
        <v>471</v>
      </c>
      <c r="E224">
        <v>52144.036422258432</v>
      </c>
    </row>
    <row r="225" spans="1:5" x14ac:dyDescent="0.25">
      <c r="A225" t="s">
        <v>207</v>
      </c>
      <c r="B225" t="s">
        <v>627</v>
      </c>
      <c r="C225" t="s">
        <v>257</v>
      </c>
      <c r="D225" t="s">
        <v>471</v>
      </c>
      <c r="E225">
        <v>52172.614422532119</v>
      </c>
    </row>
    <row r="226" spans="1:5" x14ac:dyDescent="0.25">
      <c r="A226" t="s">
        <v>15</v>
      </c>
      <c r="B226" t="s">
        <v>484</v>
      </c>
      <c r="C226" t="s">
        <v>257</v>
      </c>
      <c r="D226" t="s">
        <v>471</v>
      </c>
      <c r="E226">
        <v>52267.731755774119</v>
      </c>
    </row>
    <row r="227" spans="1:5" x14ac:dyDescent="0.25">
      <c r="A227" t="s">
        <v>376</v>
      </c>
      <c r="B227" t="s">
        <v>583</v>
      </c>
      <c r="C227" t="s">
        <v>257</v>
      </c>
      <c r="D227" t="s">
        <v>471</v>
      </c>
      <c r="E227">
        <v>52364.244024618201</v>
      </c>
    </row>
    <row r="228" spans="1:5" x14ac:dyDescent="0.25">
      <c r="A228" t="s">
        <v>428</v>
      </c>
      <c r="B228" t="s">
        <v>486</v>
      </c>
      <c r="C228" t="s">
        <v>257</v>
      </c>
      <c r="D228" t="s">
        <v>471</v>
      </c>
      <c r="E228">
        <v>52596.224499381999</v>
      </c>
    </row>
    <row r="229" spans="1:5" x14ac:dyDescent="0.25">
      <c r="A229" t="s">
        <v>477</v>
      </c>
      <c r="B229" t="s">
        <v>80</v>
      </c>
      <c r="C229" t="s">
        <v>257</v>
      </c>
      <c r="D229" t="s">
        <v>471</v>
      </c>
      <c r="E229">
        <v>52600.641225848631</v>
      </c>
    </row>
    <row r="230" spans="1:5" x14ac:dyDescent="0.25">
      <c r="A230" t="s">
        <v>410</v>
      </c>
      <c r="B230" t="s">
        <v>282</v>
      </c>
      <c r="C230" t="s">
        <v>257</v>
      </c>
      <c r="D230" t="s">
        <v>471</v>
      </c>
      <c r="E230">
        <v>55478.577294350471</v>
      </c>
    </row>
    <row r="231" spans="1:5" x14ac:dyDescent="0.25">
      <c r="A231" t="s">
        <v>69</v>
      </c>
      <c r="B231" t="s">
        <v>264</v>
      </c>
      <c r="C231" t="s">
        <v>257</v>
      </c>
      <c r="D231" t="s">
        <v>471</v>
      </c>
      <c r="E231">
        <v>56473.022779491046</v>
      </c>
    </row>
    <row r="232" spans="1:5" x14ac:dyDescent="0.25">
      <c r="A232" t="s">
        <v>286</v>
      </c>
      <c r="B232" t="s">
        <v>497</v>
      </c>
      <c r="C232" t="s">
        <v>257</v>
      </c>
      <c r="D232" t="s">
        <v>471</v>
      </c>
      <c r="E232">
        <v>60670.237214314475</v>
      </c>
    </row>
    <row r="233" spans="1:5" x14ac:dyDescent="0.25">
      <c r="A233" t="s">
        <v>580</v>
      </c>
      <c r="B233" t="s">
        <v>24</v>
      </c>
      <c r="C233" t="s">
        <v>257</v>
      </c>
      <c r="D233" t="s">
        <v>471</v>
      </c>
      <c r="E233">
        <v>66410.756467587722</v>
      </c>
    </row>
    <row r="234" spans="1:5" x14ac:dyDescent="0.25">
      <c r="A234" t="s">
        <v>104</v>
      </c>
      <c r="B234" t="s">
        <v>54</v>
      </c>
      <c r="C234" t="s">
        <v>257</v>
      </c>
      <c r="D234" t="s">
        <v>471</v>
      </c>
      <c r="E234">
        <v>69974.100853077005</v>
      </c>
    </row>
    <row r="235" spans="1:5" x14ac:dyDescent="0.25">
      <c r="A235" t="s">
        <v>177</v>
      </c>
      <c r="B235" t="s">
        <v>615</v>
      </c>
      <c r="C235" t="s">
        <v>257</v>
      </c>
      <c r="D235" t="s">
        <v>471</v>
      </c>
      <c r="E235">
        <v>76691.116843640484</v>
      </c>
    </row>
    <row r="236" spans="1:5" x14ac:dyDescent="0.25">
      <c r="A236" t="s">
        <v>640</v>
      </c>
      <c r="B236" t="s">
        <v>564</v>
      </c>
      <c r="C236" t="s">
        <v>257</v>
      </c>
      <c r="D236" t="s">
        <v>471</v>
      </c>
      <c r="E236">
        <v>90288.822411116489</v>
      </c>
    </row>
    <row r="237" spans="1:5" x14ac:dyDescent="0.25">
      <c r="A237" t="s">
        <v>275</v>
      </c>
      <c r="B237" t="s">
        <v>509</v>
      </c>
      <c r="C237" t="s">
        <v>257</v>
      </c>
      <c r="D237" t="s">
        <v>471</v>
      </c>
      <c r="E237">
        <v>108600.9348804224</v>
      </c>
    </row>
    <row r="238" spans="1:5" x14ac:dyDescent="0.25">
      <c r="A238" t="s">
        <v>496</v>
      </c>
      <c r="B238" t="s">
        <v>13</v>
      </c>
      <c r="C238" t="s">
        <v>257</v>
      </c>
      <c r="D238" t="s">
        <v>471</v>
      </c>
    </row>
    <row r="239" spans="1:5" x14ac:dyDescent="0.25">
      <c r="A239" t="s">
        <v>343</v>
      </c>
      <c r="B239" t="s">
        <v>67</v>
      </c>
      <c r="C239" t="s">
        <v>257</v>
      </c>
      <c r="D239" t="s">
        <v>471</v>
      </c>
    </row>
    <row r="240" spans="1:5" x14ac:dyDescent="0.25">
      <c r="A240" t="s">
        <v>354</v>
      </c>
      <c r="B240" t="s">
        <v>607</v>
      </c>
      <c r="C240" t="s">
        <v>257</v>
      </c>
      <c r="D240" t="s">
        <v>471</v>
      </c>
    </row>
    <row r="241" spans="1:4" x14ac:dyDescent="0.25">
      <c r="A241" t="s">
        <v>366</v>
      </c>
      <c r="B241" t="s">
        <v>296</v>
      </c>
      <c r="C241" t="s">
        <v>257</v>
      </c>
      <c r="D241" t="s">
        <v>471</v>
      </c>
    </row>
    <row r="242" spans="1:4" x14ac:dyDescent="0.25">
      <c r="A242" t="s">
        <v>97</v>
      </c>
      <c r="B242" t="s">
        <v>236</v>
      </c>
      <c r="C242" t="s">
        <v>257</v>
      </c>
      <c r="D242" t="s">
        <v>471</v>
      </c>
    </row>
    <row r="243" spans="1:4" x14ac:dyDescent="0.25">
      <c r="A243" t="s">
        <v>347</v>
      </c>
      <c r="B243" t="s">
        <v>98</v>
      </c>
      <c r="C243" t="s">
        <v>257</v>
      </c>
      <c r="D243" t="s">
        <v>471</v>
      </c>
    </row>
    <row r="244" spans="1:4" x14ac:dyDescent="0.25">
      <c r="A244" t="s">
        <v>452</v>
      </c>
      <c r="B244" t="s">
        <v>618</v>
      </c>
      <c r="C244" t="s">
        <v>257</v>
      </c>
      <c r="D244" t="s">
        <v>471</v>
      </c>
    </row>
    <row r="245" spans="1:4" x14ac:dyDescent="0.25">
      <c r="A245" t="s">
        <v>23</v>
      </c>
      <c r="B245" t="s">
        <v>228</v>
      </c>
      <c r="C245" t="s">
        <v>257</v>
      </c>
      <c r="D245" t="s">
        <v>471</v>
      </c>
    </row>
    <row r="246" spans="1:4" x14ac:dyDescent="0.25">
      <c r="A246" t="s">
        <v>675</v>
      </c>
      <c r="B246" t="s">
        <v>157</v>
      </c>
      <c r="C246" t="s">
        <v>257</v>
      </c>
      <c r="D246" t="s">
        <v>471</v>
      </c>
    </row>
    <row r="247" spans="1:4" x14ac:dyDescent="0.25">
      <c r="A247" t="s">
        <v>319</v>
      </c>
      <c r="B247" t="s">
        <v>445</v>
      </c>
      <c r="C247" t="s">
        <v>257</v>
      </c>
      <c r="D247" t="s">
        <v>471</v>
      </c>
    </row>
    <row r="248" spans="1:4" x14ac:dyDescent="0.25">
      <c r="A248" t="s">
        <v>121</v>
      </c>
      <c r="B248" t="s">
        <v>643</v>
      </c>
      <c r="C248" t="s">
        <v>257</v>
      </c>
      <c r="D248" t="s">
        <v>471</v>
      </c>
    </row>
    <row r="249" spans="1:4" x14ac:dyDescent="0.25">
      <c r="A249" t="s">
        <v>492</v>
      </c>
      <c r="B249" t="s">
        <v>626</v>
      </c>
      <c r="C249" t="s">
        <v>257</v>
      </c>
      <c r="D249" t="s">
        <v>471</v>
      </c>
    </row>
    <row r="250" spans="1:4" x14ac:dyDescent="0.25">
      <c r="A250" t="s">
        <v>277</v>
      </c>
      <c r="B250" t="s">
        <v>110</v>
      </c>
      <c r="C250" t="s">
        <v>257</v>
      </c>
      <c r="D250" t="s">
        <v>471</v>
      </c>
    </row>
    <row r="251" spans="1:4" x14ac:dyDescent="0.25">
      <c r="A251" t="s">
        <v>487</v>
      </c>
      <c r="B251" t="s">
        <v>350</v>
      </c>
      <c r="C251" t="s">
        <v>257</v>
      </c>
      <c r="D251" t="s">
        <v>471</v>
      </c>
    </row>
    <row r="252" spans="1:4" x14ac:dyDescent="0.25">
      <c r="A252" t="s">
        <v>519</v>
      </c>
      <c r="B252" t="s">
        <v>629</v>
      </c>
      <c r="C252" t="s">
        <v>257</v>
      </c>
      <c r="D252" t="s">
        <v>471</v>
      </c>
    </row>
    <row r="253" spans="1:4" x14ac:dyDescent="0.25">
      <c r="A253" t="s">
        <v>582</v>
      </c>
      <c r="B253" t="s">
        <v>328</v>
      </c>
      <c r="C253" t="s">
        <v>257</v>
      </c>
      <c r="D253" t="s">
        <v>471</v>
      </c>
    </row>
    <row r="254" spans="1:4" x14ac:dyDescent="0.25">
      <c r="A254" t="s">
        <v>374</v>
      </c>
      <c r="B254" t="s">
        <v>447</v>
      </c>
      <c r="C254" t="s">
        <v>257</v>
      </c>
      <c r="D254" t="s">
        <v>471</v>
      </c>
    </row>
    <row r="255" spans="1:4" x14ac:dyDescent="0.25">
      <c r="A255" t="s">
        <v>382</v>
      </c>
      <c r="B255" t="s">
        <v>6</v>
      </c>
      <c r="C255" t="s">
        <v>257</v>
      </c>
      <c r="D255" t="s">
        <v>471</v>
      </c>
    </row>
    <row r="256" spans="1:4" x14ac:dyDescent="0.25">
      <c r="A256" t="s">
        <v>673</v>
      </c>
      <c r="B256" t="s">
        <v>182</v>
      </c>
      <c r="C256" t="s">
        <v>257</v>
      </c>
      <c r="D256" t="s">
        <v>471</v>
      </c>
    </row>
    <row r="257" spans="1:4" x14ac:dyDescent="0.25">
      <c r="A257" t="s">
        <v>657</v>
      </c>
      <c r="B257" t="s">
        <v>532</v>
      </c>
      <c r="C257" t="s">
        <v>257</v>
      </c>
      <c r="D257" t="s">
        <v>471</v>
      </c>
    </row>
    <row r="258" spans="1:4" x14ac:dyDescent="0.25">
      <c r="A258" t="s">
        <v>285</v>
      </c>
      <c r="B258" t="s">
        <v>57</v>
      </c>
      <c r="C258" t="s">
        <v>257</v>
      </c>
      <c r="D258" t="s">
        <v>471</v>
      </c>
    </row>
    <row r="259" spans="1:4" x14ac:dyDescent="0.25">
      <c r="A259" t="s">
        <v>336</v>
      </c>
      <c r="B259" t="s">
        <v>543</v>
      </c>
      <c r="C259" t="s">
        <v>257</v>
      </c>
      <c r="D259" t="s">
        <v>471</v>
      </c>
    </row>
    <row r="260" spans="1:4" x14ac:dyDescent="0.25">
      <c r="A260" t="s">
        <v>504</v>
      </c>
      <c r="B260" t="s">
        <v>31</v>
      </c>
      <c r="C260" t="s">
        <v>257</v>
      </c>
      <c r="D260" t="s">
        <v>471</v>
      </c>
    </row>
    <row r="261" spans="1:4" x14ac:dyDescent="0.25">
      <c r="A261" t="s">
        <v>261</v>
      </c>
      <c r="B261" t="s">
        <v>60</v>
      </c>
      <c r="C261" t="s">
        <v>257</v>
      </c>
      <c r="D261" t="s">
        <v>471</v>
      </c>
    </row>
    <row r="262" spans="1:4" x14ac:dyDescent="0.25">
      <c r="A262" t="s">
        <v>342</v>
      </c>
      <c r="B262" t="s">
        <v>387</v>
      </c>
      <c r="C262" t="s">
        <v>257</v>
      </c>
      <c r="D262" t="s">
        <v>471</v>
      </c>
    </row>
    <row r="263" spans="1:4" x14ac:dyDescent="0.25">
      <c r="A263" t="s">
        <v>163</v>
      </c>
      <c r="B263" t="s">
        <v>203</v>
      </c>
      <c r="C263" t="s">
        <v>257</v>
      </c>
      <c r="D263" t="s">
        <v>471</v>
      </c>
    </row>
    <row r="264" spans="1:4" x14ac:dyDescent="0.25">
      <c r="A264" t="s">
        <v>114</v>
      </c>
      <c r="B264" t="s">
        <v>214</v>
      </c>
      <c r="C264" t="s">
        <v>257</v>
      </c>
      <c r="D264" t="s">
        <v>471</v>
      </c>
    </row>
    <row r="265" spans="1:4" x14ac:dyDescent="0.25">
      <c r="A265" t="s">
        <v>78</v>
      </c>
      <c r="B265" t="s">
        <v>300</v>
      </c>
      <c r="C265" t="s">
        <v>257</v>
      </c>
      <c r="D265" t="s">
        <v>471</v>
      </c>
    </row>
    <row r="266" spans="1:4" x14ac:dyDescent="0.25">
      <c r="A266" t="s">
        <v>308</v>
      </c>
      <c r="B266" t="s">
        <v>562</v>
      </c>
      <c r="C266" t="s">
        <v>257</v>
      </c>
      <c r="D266" t="s">
        <v>471</v>
      </c>
    </row>
    <row r="267" spans="1:4" x14ac:dyDescent="0.25">
      <c r="A267" t="s">
        <v>408</v>
      </c>
      <c r="B267" t="s">
        <v>125</v>
      </c>
      <c r="C267" t="s">
        <v>257</v>
      </c>
      <c r="D267" t="s">
        <v>471</v>
      </c>
    </row>
    <row r="270" spans="1:4" ht="18.75" x14ac:dyDescent="0.3">
      <c r="B270" s="13" t="s">
        <v>701</v>
      </c>
      <c r="C270" s="14"/>
    </row>
    <row r="271" spans="1:4" x14ac:dyDescent="0.25">
      <c r="B271" t="s">
        <v>691</v>
      </c>
      <c r="C271">
        <f>AVERAGE(E3:E266)</f>
        <v>13287.811970695509</v>
      </c>
    </row>
    <row r="272" spans="1:4" x14ac:dyDescent="0.25">
      <c r="B272" t="s">
        <v>692</v>
      </c>
      <c r="C272" t="b">
        <f>C299=MEDIAN(E4:E267)</f>
        <v>1</v>
      </c>
    </row>
    <row r="273" spans="1:14" x14ac:dyDescent="0.25">
      <c r="B273" t="s">
        <v>698</v>
      </c>
      <c r="C273">
        <f>COUNT(E4:E267)</f>
        <v>234</v>
      </c>
    </row>
    <row r="274" spans="1:14" x14ac:dyDescent="0.25">
      <c r="B274" t="s">
        <v>693</v>
      </c>
      <c r="D274">
        <f>_xlfn.VAR.P(E4:E267)</f>
        <v>323628825.81954259</v>
      </c>
    </row>
    <row r="275" spans="1:14" x14ac:dyDescent="0.25">
      <c r="B275" t="s">
        <v>694</v>
      </c>
      <c r="D275">
        <f>_xlfn.STDEV.P(E4:E267)</f>
        <v>17989.68665151071</v>
      </c>
    </row>
    <row r="276" spans="1:14" x14ac:dyDescent="0.25">
      <c r="B276" t="s">
        <v>695</v>
      </c>
      <c r="D276">
        <f>MIN(E4:E267)</f>
        <v>218.28352838018964</v>
      </c>
    </row>
    <row r="277" spans="1:14" x14ac:dyDescent="0.25">
      <c r="B277" t="s">
        <v>696</v>
      </c>
      <c r="D277">
        <f>MAX(E4:E267)</f>
        <v>108600.9348804224</v>
      </c>
    </row>
    <row r="278" spans="1:14" x14ac:dyDescent="0.25">
      <c r="B278" t="s">
        <v>697</v>
      </c>
      <c r="D278">
        <v>108382.65137199999</v>
      </c>
    </row>
    <row r="279" spans="1:14" x14ac:dyDescent="0.25">
      <c r="B279" s="3" t="s">
        <v>700</v>
      </c>
      <c r="D279">
        <v>5419</v>
      </c>
    </row>
    <row r="282" spans="1:14" ht="18.75" x14ac:dyDescent="0.3">
      <c r="A282" s="3" t="s">
        <v>739</v>
      </c>
      <c r="B282" s="13" t="s">
        <v>731</v>
      </c>
      <c r="C282" s="14"/>
      <c r="D282" s="14"/>
    </row>
    <row r="283" spans="1:14" x14ac:dyDescent="0.25">
      <c r="A283">
        <v>1</v>
      </c>
      <c r="B283" s="15" t="s">
        <v>738</v>
      </c>
      <c r="C283" s="15"/>
      <c r="D283" s="15"/>
      <c r="E283" s="15"/>
      <c r="F283" s="15"/>
      <c r="G283" s="15"/>
      <c r="H283" s="15"/>
      <c r="I283" s="15"/>
      <c r="J283" s="15"/>
      <c r="K283" s="15"/>
      <c r="L283" s="10"/>
      <c r="M283" s="10"/>
      <c r="N283" s="10"/>
    </row>
    <row r="284" spans="1:14" x14ac:dyDescent="0.25">
      <c r="A284">
        <v>2</v>
      </c>
      <c r="B284" s="11" t="s">
        <v>740</v>
      </c>
      <c r="C284" s="12"/>
      <c r="D284" s="12"/>
      <c r="E284" s="12"/>
      <c r="F284" s="12"/>
      <c r="G284" s="12"/>
      <c r="H284" s="12"/>
      <c r="I284" s="12"/>
      <c r="J284" s="12"/>
      <c r="K284" s="12"/>
    </row>
    <row r="285" spans="1:14" x14ac:dyDescent="0.25">
      <c r="A285">
        <v>3</v>
      </c>
      <c r="B285" s="3">
        <f>SKEW(E4:E268)</f>
        <v>2.1547177889145628</v>
      </c>
      <c r="C285" s="11" t="s">
        <v>732</v>
      </c>
      <c r="D285" s="12"/>
      <c r="E285" s="12"/>
      <c r="F285" s="12"/>
      <c r="G285" s="12"/>
      <c r="H285" s="12"/>
      <c r="I285" s="12"/>
    </row>
    <row r="286" spans="1:14" x14ac:dyDescent="0.25">
      <c r="A286">
        <v>4</v>
      </c>
      <c r="B286" s="11" t="s">
        <v>741</v>
      </c>
      <c r="C286" s="11"/>
      <c r="D286" s="11"/>
      <c r="E286" s="11"/>
      <c r="F286" s="11"/>
      <c r="G286" s="11"/>
      <c r="H286" s="11"/>
      <c r="I286" s="11"/>
      <c r="J286" s="11"/>
    </row>
    <row r="287" spans="1:14" x14ac:dyDescent="0.25">
      <c r="A287">
        <v>5</v>
      </c>
      <c r="B287" s="3" t="s">
        <v>742</v>
      </c>
    </row>
    <row r="288" spans="1:14" x14ac:dyDescent="0.25">
      <c r="C288" s="3" t="s">
        <v>699</v>
      </c>
      <c r="D288">
        <f>AVERAGE(E4:E267)</f>
        <v>13287.811970695509</v>
      </c>
    </row>
    <row r="289" spans="1:10" x14ac:dyDescent="0.25">
      <c r="C289" s="3" t="s">
        <v>733</v>
      </c>
      <c r="D289">
        <f>STDEV(E4:E267)</f>
        <v>18028.249796838936</v>
      </c>
    </row>
    <row r="290" spans="1:10" x14ac:dyDescent="0.25">
      <c r="C290" s="3" t="s">
        <v>734</v>
      </c>
      <c r="D290">
        <v>234</v>
      </c>
    </row>
    <row r="291" spans="1:10" x14ac:dyDescent="0.25">
      <c r="C291" s="3" t="s">
        <v>735</v>
      </c>
      <c r="D291">
        <f>AVERAGE(E4:E267)</f>
        <v>13287.811970695509</v>
      </c>
    </row>
    <row r="292" spans="1:10" x14ac:dyDescent="0.25">
      <c r="C292" s="3" t="s">
        <v>736</v>
      </c>
      <c r="D292">
        <f>D291/SQRT(D290)</f>
        <v>868.6514427118999</v>
      </c>
    </row>
    <row r="294" spans="1:10" x14ac:dyDescent="0.25">
      <c r="C294" s="3" t="s">
        <v>737</v>
      </c>
      <c r="D294">
        <f>D291/D292</f>
        <v>15.297058540778357</v>
      </c>
    </row>
    <row r="295" spans="1:10" x14ac:dyDescent="0.25">
      <c r="A295">
        <v>6</v>
      </c>
      <c r="B295" s="11" t="s">
        <v>743</v>
      </c>
      <c r="C295" s="12"/>
      <c r="D295" s="12"/>
      <c r="E295" s="12"/>
      <c r="F295" s="12"/>
      <c r="G295" s="12"/>
      <c r="H295" s="12"/>
      <c r="I295" s="12"/>
      <c r="J295" s="12"/>
    </row>
    <row r="296" spans="1:10" x14ac:dyDescent="0.25">
      <c r="A296">
        <v>7</v>
      </c>
      <c r="B296" s="11" t="s">
        <v>744</v>
      </c>
      <c r="C296" s="12"/>
      <c r="D296" s="12"/>
      <c r="E296" s="12"/>
      <c r="F296" s="12"/>
      <c r="G296" s="12"/>
      <c r="H296" s="12"/>
      <c r="I296" s="12"/>
    </row>
    <row r="297" spans="1:10" x14ac:dyDescent="0.25">
      <c r="A297">
        <v>8</v>
      </c>
      <c r="B297" s="3" t="s">
        <v>745</v>
      </c>
      <c r="C297">
        <f>QUARTILE(E4:E237,0)</f>
        <v>218.28352838018964</v>
      </c>
    </row>
    <row r="298" spans="1:10" x14ac:dyDescent="0.25">
      <c r="B298" s="3" t="s">
        <v>748</v>
      </c>
      <c r="C298">
        <f>_xlfn.QUARTILE.EXC(E4:E237,1)</f>
        <v>1728.3836217007363</v>
      </c>
    </row>
    <row r="299" spans="1:10" x14ac:dyDescent="0.25">
      <c r="B299" s="3" t="s">
        <v>746</v>
      </c>
      <c r="C299">
        <f>MEDIAN(E4:E267)</f>
        <v>5856.2964374879975</v>
      </c>
    </row>
    <row r="300" spans="1:10" x14ac:dyDescent="0.25">
      <c r="B300" s="3" t="s">
        <v>749</v>
      </c>
      <c r="C300">
        <f>_xlfn.QUARTILE.EXC(E4:E237,3)</f>
        <v>15002.808631447322</v>
      </c>
    </row>
    <row r="301" spans="1:10" x14ac:dyDescent="0.25">
      <c r="B301" s="3" t="s">
        <v>747</v>
      </c>
      <c r="C301">
        <f>QUARTILE(E4:E267,4)</f>
        <v>108600.9348804224</v>
      </c>
    </row>
  </sheetData>
  <dataConsolidate/>
  <mergeCells count="8">
    <mergeCell ref="B284:K284"/>
    <mergeCell ref="C285:I285"/>
    <mergeCell ref="B286:J286"/>
    <mergeCell ref="B295:J295"/>
    <mergeCell ref="B296:I296"/>
    <mergeCell ref="B270:C270"/>
    <mergeCell ref="B282:D282"/>
    <mergeCell ref="B283:K283"/>
  </mergeCells>
  <pageMargins left="0.7" right="0.7" top="0.75" bottom="0.75" header="0.3" footer="0.3"/>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4"/>
  <sheetViews>
    <sheetView workbookViewId="0"/>
  </sheetViews>
  <sheetFormatPr defaultRowHeight="15" x14ac:dyDescent="0.25"/>
  <cols>
    <col min="1" max="5" width="17.5703125" customWidth="1"/>
  </cols>
  <sheetData>
    <row r="1" spans="1:5" x14ac:dyDescent="0.25">
      <c r="A1" t="s">
        <v>456</v>
      </c>
      <c r="B1" t="s">
        <v>600</v>
      </c>
      <c r="C1" t="s">
        <v>641</v>
      </c>
      <c r="D1" t="s">
        <v>633</v>
      </c>
      <c r="E1" t="s">
        <v>307</v>
      </c>
    </row>
    <row r="2" spans="1:5" x14ac:dyDescent="0.25">
      <c r="A2" t="s">
        <v>13</v>
      </c>
      <c r="B2" t="s">
        <v>570</v>
      </c>
      <c r="C2" t="s">
        <v>326</v>
      </c>
      <c r="D2" t="s">
        <v>130</v>
      </c>
      <c r="E2" t="s">
        <v>496</v>
      </c>
    </row>
    <row r="3" spans="1:5" x14ac:dyDescent="0.25">
      <c r="A3" t="s">
        <v>598</v>
      </c>
      <c r="B3" t="s">
        <v>87</v>
      </c>
      <c r="C3" t="s">
        <v>616</v>
      </c>
      <c r="D3" t="s">
        <v>397</v>
      </c>
      <c r="E3" t="s">
        <v>312</v>
      </c>
    </row>
    <row r="4" spans="1:5" x14ac:dyDescent="0.25">
      <c r="A4" t="s">
        <v>19</v>
      </c>
      <c r="B4" t="s">
        <v>287</v>
      </c>
      <c r="C4" t="s">
        <v>346</v>
      </c>
      <c r="E4" t="s">
        <v>302</v>
      </c>
    </row>
    <row r="5" spans="1:5" x14ac:dyDescent="0.25">
      <c r="A5" t="s">
        <v>432</v>
      </c>
      <c r="B5" t="s">
        <v>370</v>
      </c>
      <c r="C5" t="s">
        <v>152</v>
      </c>
      <c r="E5" t="s">
        <v>189</v>
      </c>
    </row>
    <row r="6" spans="1:5" x14ac:dyDescent="0.25">
      <c r="A6" t="s">
        <v>686</v>
      </c>
      <c r="B6" t="s">
        <v>370</v>
      </c>
      <c r="C6" t="s">
        <v>326</v>
      </c>
      <c r="D6" t="s">
        <v>663</v>
      </c>
      <c r="E6" t="s">
        <v>325</v>
      </c>
    </row>
    <row r="7" spans="1:5" x14ac:dyDescent="0.25">
      <c r="A7" t="s">
        <v>585</v>
      </c>
      <c r="D7" t="s">
        <v>323</v>
      </c>
      <c r="E7" t="s">
        <v>109</v>
      </c>
    </row>
    <row r="8" spans="1:5" x14ac:dyDescent="0.25">
      <c r="A8" t="s">
        <v>196</v>
      </c>
      <c r="B8" t="s">
        <v>123</v>
      </c>
      <c r="C8" t="s">
        <v>326</v>
      </c>
      <c r="E8" t="s">
        <v>42</v>
      </c>
    </row>
    <row r="9" spans="1:5" ht="409.5" x14ac:dyDescent="0.25">
      <c r="A9" t="s">
        <v>469</v>
      </c>
      <c r="B9" t="s">
        <v>570</v>
      </c>
      <c r="C9" t="s">
        <v>152</v>
      </c>
      <c r="D9" s="2" t="s">
        <v>590</v>
      </c>
      <c r="E9" t="s">
        <v>294</v>
      </c>
    </row>
    <row r="10" spans="1:5" x14ac:dyDescent="0.25">
      <c r="A10" t="s">
        <v>266</v>
      </c>
      <c r="B10" t="s">
        <v>370</v>
      </c>
      <c r="C10" t="s">
        <v>346</v>
      </c>
      <c r="E10" t="s">
        <v>86</v>
      </c>
    </row>
    <row r="11" spans="1:5" x14ac:dyDescent="0.25">
      <c r="A11" t="s">
        <v>332</v>
      </c>
      <c r="B11" t="s">
        <v>459</v>
      </c>
      <c r="C11" t="s">
        <v>152</v>
      </c>
      <c r="D11" t="s">
        <v>682</v>
      </c>
      <c r="E11" t="s">
        <v>107</v>
      </c>
    </row>
    <row r="12" spans="1:5" x14ac:dyDescent="0.25">
      <c r="A12" t="s">
        <v>468</v>
      </c>
      <c r="B12" t="s">
        <v>570</v>
      </c>
      <c r="C12" t="s">
        <v>326</v>
      </c>
      <c r="E12" t="s">
        <v>386</v>
      </c>
    </row>
    <row r="13" spans="1:5" x14ac:dyDescent="0.25">
      <c r="A13" t="s">
        <v>282</v>
      </c>
      <c r="B13" t="s">
        <v>459</v>
      </c>
      <c r="C13" t="s">
        <v>326</v>
      </c>
      <c r="D13" t="s">
        <v>183</v>
      </c>
      <c r="E13" t="s">
        <v>410</v>
      </c>
    </row>
    <row r="14" spans="1:5" x14ac:dyDescent="0.25">
      <c r="A14" t="s">
        <v>333</v>
      </c>
      <c r="B14" t="s">
        <v>370</v>
      </c>
      <c r="C14" t="s">
        <v>326</v>
      </c>
      <c r="D14" t="s">
        <v>617</v>
      </c>
      <c r="E14" t="s">
        <v>59</v>
      </c>
    </row>
    <row r="15" spans="1:5" x14ac:dyDescent="0.25">
      <c r="A15" t="s">
        <v>495</v>
      </c>
      <c r="B15" t="s">
        <v>370</v>
      </c>
      <c r="C15" t="s">
        <v>152</v>
      </c>
      <c r="E15" t="s">
        <v>503</v>
      </c>
    </row>
    <row r="16" spans="1:5" x14ac:dyDescent="0.25">
      <c r="A16" t="s">
        <v>512</v>
      </c>
      <c r="B16" t="s">
        <v>287</v>
      </c>
      <c r="C16" t="s">
        <v>616</v>
      </c>
      <c r="E16" t="s">
        <v>448</v>
      </c>
    </row>
    <row r="17" spans="1:5" x14ac:dyDescent="0.25">
      <c r="A17" t="s">
        <v>44</v>
      </c>
      <c r="B17" t="s">
        <v>370</v>
      </c>
      <c r="C17" t="s">
        <v>326</v>
      </c>
      <c r="D17" t="s">
        <v>446</v>
      </c>
      <c r="E17" t="s">
        <v>610</v>
      </c>
    </row>
    <row r="18" spans="1:5" x14ac:dyDescent="0.25">
      <c r="A18" t="s">
        <v>317</v>
      </c>
      <c r="B18" t="s">
        <v>287</v>
      </c>
      <c r="C18" t="s">
        <v>616</v>
      </c>
      <c r="E18" t="s">
        <v>599</v>
      </c>
    </row>
    <row r="19" spans="1:5" x14ac:dyDescent="0.25">
      <c r="A19" t="s">
        <v>433</v>
      </c>
      <c r="B19" t="s">
        <v>287</v>
      </c>
      <c r="C19" t="s">
        <v>616</v>
      </c>
      <c r="E19" t="s">
        <v>112</v>
      </c>
    </row>
    <row r="20" spans="1:5" x14ac:dyDescent="0.25">
      <c r="A20" t="s">
        <v>138</v>
      </c>
      <c r="B20" t="s">
        <v>87</v>
      </c>
      <c r="C20" t="s">
        <v>346</v>
      </c>
      <c r="D20" t="s">
        <v>573</v>
      </c>
      <c r="E20" t="s">
        <v>36</v>
      </c>
    </row>
    <row r="21" spans="1:5" x14ac:dyDescent="0.25">
      <c r="A21" t="s">
        <v>139</v>
      </c>
      <c r="B21" t="s">
        <v>370</v>
      </c>
      <c r="C21" t="s">
        <v>152</v>
      </c>
      <c r="E21" t="s">
        <v>574</v>
      </c>
    </row>
    <row r="22" spans="1:5" x14ac:dyDescent="0.25">
      <c r="A22" t="s">
        <v>67</v>
      </c>
      <c r="B22" t="s">
        <v>123</v>
      </c>
      <c r="C22" t="s">
        <v>326</v>
      </c>
      <c r="E22" t="s">
        <v>343</v>
      </c>
    </row>
    <row r="23" spans="1:5" x14ac:dyDescent="0.25">
      <c r="A23" t="s">
        <v>276</v>
      </c>
      <c r="B23" t="s">
        <v>570</v>
      </c>
      <c r="C23" t="s">
        <v>326</v>
      </c>
      <c r="D23" t="s">
        <v>584</v>
      </c>
      <c r="E23" t="s">
        <v>155</v>
      </c>
    </row>
    <row r="24" spans="1:5" x14ac:dyDescent="0.25">
      <c r="A24" t="s">
        <v>520</v>
      </c>
      <c r="B24" t="s">
        <v>370</v>
      </c>
      <c r="C24" t="s">
        <v>152</v>
      </c>
      <c r="E24" t="s">
        <v>368</v>
      </c>
    </row>
    <row r="25" spans="1:5" x14ac:dyDescent="0.25">
      <c r="A25" t="s">
        <v>206</v>
      </c>
      <c r="B25" t="s">
        <v>370</v>
      </c>
      <c r="C25" t="s">
        <v>152</v>
      </c>
      <c r="D25" t="s">
        <v>411</v>
      </c>
      <c r="E25" t="s">
        <v>558</v>
      </c>
    </row>
    <row r="26" spans="1:5" x14ac:dyDescent="0.25">
      <c r="A26" t="s">
        <v>273</v>
      </c>
      <c r="B26" t="s">
        <v>570</v>
      </c>
      <c r="C26" t="s">
        <v>152</v>
      </c>
      <c r="E26" t="s">
        <v>299</v>
      </c>
    </row>
    <row r="27" spans="1:5" x14ac:dyDescent="0.25">
      <c r="A27" t="s">
        <v>607</v>
      </c>
      <c r="B27" t="s">
        <v>207</v>
      </c>
      <c r="C27" t="s">
        <v>326</v>
      </c>
      <c r="E27" t="s">
        <v>354</v>
      </c>
    </row>
    <row r="28" spans="1:5" x14ac:dyDescent="0.25">
      <c r="A28" t="s">
        <v>485</v>
      </c>
      <c r="B28" t="s">
        <v>570</v>
      </c>
      <c r="C28" t="s">
        <v>346</v>
      </c>
      <c r="E28" t="s">
        <v>53</v>
      </c>
    </row>
    <row r="29" spans="1:5" x14ac:dyDescent="0.25">
      <c r="A29" t="s">
        <v>315</v>
      </c>
      <c r="B29" t="s">
        <v>570</v>
      </c>
      <c r="C29" t="s">
        <v>152</v>
      </c>
      <c r="E29" t="s">
        <v>560</v>
      </c>
    </row>
    <row r="30" spans="1:5" x14ac:dyDescent="0.25">
      <c r="A30" t="s">
        <v>365</v>
      </c>
      <c r="B30" t="s">
        <v>570</v>
      </c>
      <c r="C30" t="s">
        <v>326</v>
      </c>
      <c r="D30" t="s">
        <v>440</v>
      </c>
      <c r="E30" t="s">
        <v>528</v>
      </c>
    </row>
    <row r="31" spans="1:5" x14ac:dyDescent="0.25">
      <c r="A31" t="s">
        <v>118</v>
      </c>
      <c r="B31" t="s">
        <v>459</v>
      </c>
      <c r="C31" t="s">
        <v>326</v>
      </c>
      <c r="D31" t="s">
        <v>524</v>
      </c>
      <c r="E31" t="s">
        <v>406</v>
      </c>
    </row>
    <row r="32" spans="1:5" x14ac:dyDescent="0.25">
      <c r="A32" t="s">
        <v>113</v>
      </c>
      <c r="B32" t="s">
        <v>87</v>
      </c>
      <c r="C32" t="s">
        <v>346</v>
      </c>
      <c r="E32" t="s">
        <v>537</v>
      </c>
    </row>
    <row r="33" spans="1:5" x14ac:dyDescent="0.25">
      <c r="A33" t="s">
        <v>371</v>
      </c>
      <c r="B33" t="s">
        <v>287</v>
      </c>
      <c r="C33" t="s">
        <v>152</v>
      </c>
      <c r="D33" t="s">
        <v>298</v>
      </c>
      <c r="E33" t="s">
        <v>46</v>
      </c>
    </row>
    <row r="34" spans="1:5" x14ac:dyDescent="0.25">
      <c r="A34" t="s">
        <v>461</v>
      </c>
      <c r="B34" t="s">
        <v>287</v>
      </c>
      <c r="C34" t="s">
        <v>616</v>
      </c>
      <c r="D34" t="s">
        <v>293</v>
      </c>
      <c r="E34" t="s">
        <v>173</v>
      </c>
    </row>
    <row r="35" spans="1:5" x14ac:dyDescent="0.25">
      <c r="A35" t="s">
        <v>529</v>
      </c>
      <c r="B35" t="s">
        <v>207</v>
      </c>
      <c r="C35" t="s">
        <v>326</v>
      </c>
      <c r="D35" t="s">
        <v>395</v>
      </c>
      <c r="E35" t="s">
        <v>187</v>
      </c>
    </row>
    <row r="36" spans="1:5" x14ac:dyDescent="0.25">
      <c r="A36" t="s">
        <v>219</v>
      </c>
      <c r="D36" t="s">
        <v>28</v>
      </c>
      <c r="E36" t="s">
        <v>417</v>
      </c>
    </row>
    <row r="37" spans="1:5" x14ac:dyDescent="0.25">
      <c r="A37" t="s">
        <v>615</v>
      </c>
      <c r="B37" t="s">
        <v>370</v>
      </c>
      <c r="C37" t="s">
        <v>326</v>
      </c>
      <c r="E37" t="s">
        <v>177</v>
      </c>
    </row>
    <row r="38" spans="1:5" x14ac:dyDescent="0.25">
      <c r="A38" t="s">
        <v>296</v>
      </c>
      <c r="B38" t="s">
        <v>370</v>
      </c>
      <c r="C38" t="s">
        <v>326</v>
      </c>
      <c r="E38" t="s">
        <v>366</v>
      </c>
    </row>
    <row r="39" spans="1:5" x14ac:dyDescent="0.25">
      <c r="A39" t="s">
        <v>621</v>
      </c>
      <c r="B39" t="s">
        <v>570</v>
      </c>
      <c r="C39" t="s">
        <v>326</v>
      </c>
      <c r="D39" t="s">
        <v>75</v>
      </c>
      <c r="E39" t="s">
        <v>153</v>
      </c>
    </row>
    <row r="40" spans="1:5" x14ac:dyDescent="0.25">
      <c r="A40" t="s">
        <v>174</v>
      </c>
      <c r="B40" t="s">
        <v>459</v>
      </c>
      <c r="C40" t="s">
        <v>152</v>
      </c>
      <c r="D40" t="s">
        <v>594</v>
      </c>
      <c r="E40" t="s">
        <v>476</v>
      </c>
    </row>
    <row r="41" spans="1:5" x14ac:dyDescent="0.25">
      <c r="A41" t="s">
        <v>313</v>
      </c>
      <c r="B41" t="s">
        <v>287</v>
      </c>
      <c r="C41" t="s">
        <v>346</v>
      </c>
      <c r="E41" t="s">
        <v>131</v>
      </c>
    </row>
    <row r="42" spans="1:5" x14ac:dyDescent="0.25">
      <c r="A42" t="s">
        <v>76</v>
      </c>
      <c r="B42" t="s">
        <v>287</v>
      </c>
      <c r="C42" t="s">
        <v>346</v>
      </c>
      <c r="D42" t="s">
        <v>438</v>
      </c>
      <c r="E42" t="s">
        <v>690</v>
      </c>
    </row>
    <row r="43" spans="1:5" x14ac:dyDescent="0.25">
      <c r="A43" t="s">
        <v>211</v>
      </c>
      <c r="B43" t="s">
        <v>287</v>
      </c>
      <c r="C43" t="s">
        <v>616</v>
      </c>
      <c r="D43" t="s">
        <v>390</v>
      </c>
      <c r="E43" t="s">
        <v>467</v>
      </c>
    </row>
    <row r="44" spans="1:5" x14ac:dyDescent="0.25">
      <c r="A44" t="s">
        <v>379</v>
      </c>
      <c r="B44" t="s">
        <v>287</v>
      </c>
      <c r="C44" t="s">
        <v>346</v>
      </c>
      <c r="E44" t="s">
        <v>364</v>
      </c>
    </row>
    <row r="45" spans="1:5" x14ac:dyDescent="0.25">
      <c r="A45" t="s">
        <v>279</v>
      </c>
      <c r="B45" t="s">
        <v>570</v>
      </c>
      <c r="C45" t="s">
        <v>152</v>
      </c>
      <c r="E45" t="s">
        <v>522</v>
      </c>
    </row>
    <row r="46" spans="1:5" x14ac:dyDescent="0.25">
      <c r="A46" t="s">
        <v>330</v>
      </c>
      <c r="B46" t="s">
        <v>287</v>
      </c>
      <c r="C46" t="s">
        <v>616</v>
      </c>
      <c r="E46" t="s">
        <v>334</v>
      </c>
    </row>
    <row r="47" spans="1:5" x14ac:dyDescent="0.25">
      <c r="A47" t="s">
        <v>533</v>
      </c>
      <c r="B47" t="s">
        <v>287</v>
      </c>
      <c r="C47" t="s">
        <v>346</v>
      </c>
      <c r="D47" t="s">
        <v>415</v>
      </c>
      <c r="E47" t="s">
        <v>465</v>
      </c>
    </row>
    <row r="48" spans="1:5" x14ac:dyDescent="0.25">
      <c r="A48" t="s">
        <v>12</v>
      </c>
      <c r="B48" t="s">
        <v>570</v>
      </c>
      <c r="C48" t="s">
        <v>152</v>
      </c>
      <c r="D48" t="s">
        <v>614</v>
      </c>
      <c r="E48" t="s">
        <v>320</v>
      </c>
    </row>
    <row r="49" spans="1:5" x14ac:dyDescent="0.25">
      <c r="A49" t="s">
        <v>274</v>
      </c>
      <c r="E49" t="s">
        <v>321</v>
      </c>
    </row>
    <row r="50" spans="1:5" x14ac:dyDescent="0.25">
      <c r="A50" t="s">
        <v>236</v>
      </c>
      <c r="B50" t="s">
        <v>570</v>
      </c>
      <c r="C50" t="s">
        <v>152</v>
      </c>
      <c r="D50" t="s">
        <v>309</v>
      </c>
      <c r="E50" t="s">
        <v>97</v>
      </c>
    </row>
    <row r="51" spans="1:5" x14ac:dyDescent="0.25">
      <c r="A51" t="s">
        <v>98</v>
      </c>
      <c r="B51" t="s">
        <v>570</v>
      </c>
      <c r="C51" t="s">
        <v>326</v>
      </c>
      <c r="E51" t="s">
        <v>377</v>
      </c>
    </row>
    <row r="52" spans="1:5" x14ac:dyDescent="0.25">
      <c r="A52" t="s">
        <v>618</v>
      </c>
      <c r="B52" t="s">
        <v>570</v>
      </c>
      <c r="C52" t="s">
        <v>326</v>
      </c>
      <c r="E52" t="s">
        <v>452</v>
      </c>
    </row>
    <row r="53" spans="1:5" x14ac:dyDescent="0.25">
      <c r="A53" t="s">
        <v>237</v>
      </c>
      <c r="B53" t="s">
        <v>370</v>
      </c>
      <c r="C53" t="s">
        <v>326</v>
      </c>
      <c r="D53" t="s">
        <v>427</v>
      </c>
      <c r="E53" t="s">
        <v>420</v>
      </c>
    </row>
    <row r="54" spans="1:5" x14ac:dyDescent="0.25">
      <c r="A54" t="s">
        <v>631</v>
      </c>
      <c r="B54" t="s">
        <v>370</v>
      </c>
      <c r="C54" t="s">
        <v>326</v>
      </c>
      <c r="E54" t="s">
        <v>164</v>
      </c>
    </row>
    <row r="55" spans="1:5" x14ac:dyDescent="0.25">
      <c r="A55" t="s">
        <v>457</v>
      </c>
      <c r="B55" t="s">
        <v>370</v>
      </c>
      <c r="C55" t="s">
        <v>326</v>
      </c>
      <c r="D55" t="s">
        <v>581</v>
      </c>
      <c r="E55" t="s">
        <v>454</v>
      </c>
    </row>
    <row r="56" spans="1:5" x14ac:dyDescent="0.25">
      <c r="A56" t="s">
        <v>228</v>
      </c>
      <c r="B56" t="s">
        <v>123</v>
      </c>
      <c r="C56" t="s">
        <v>346</v>
      </c>
      <c r="E56" t="s">
        <v>23</v>
      </c>
    </row>
    <row r="57" spans="1:5" x14ac:dyDescent="0.25">
      <c r="A57" t="s">
        <v>243</v>
      </c>
      <c r="B57" t="s">
        <v>570</v>
      </c>
      <c r="C57" t="s">
        <v>152</v>
      </c>
      <c r="E57" t="s">
        <v>651</v>
      </c>
    </row>
    <row r="58" spans="1:5" x14ac:dyDescent="0.25">
      <c r="A58" t="s">
        <v>497</v>
      </c>
      <c r="B58" t="s">
        <v>370</v>
      </c>
      <c r="C58" t="s">
        <v>326</v>
      </c>
      <c r="E58" t="s">
        <v>286</v>
      </c>
    </row>
    <row r="59" spans="1:5" x14ac:dyDescent="0.25">
      <c r="A59" t="s">
        <v>666</v>
      </c>
      <c r="B59" t="s">
        <v>570</v>
      </c>
      <c r="C59" t="s">
        <v>152</v>
      </c>
      <c r="D59" t="s">
        <v>622</v>
      </c>
      <c r="E59" t="s">
        <v>392</v>
      </c>
    </row>
    <row r="60" spans="1:5" x14ac:dyDescent="0.25">
      <c r="A60" t="s">
        <v>30</v>
      </c>
      <c r="B60" t="s">
        <v>123</v>
      </c>
      <c r="C60" t="s">
        <v>152</v>
      </c>
      <c r="D60" t="s">
        <v>103</v>
      </c>
      <c r="E60" t="s">
        <v>650</v>
      </c>
    </row>
    <row r="61" spans="1:5" x14ac:dyDescent="0.25">
      <c r="A61" t="s">
        <v>221</v>
      </c>
      <c r="D61" t="s">
        <v>434</v>
      </c>
      <c r="E61" t="s">
        <v>192</v>
      </c>
    </row>
    <row r="62" spans="1:5" x14ac:dyDescent="0.25">
      <c r="A62" t="s">
        <v>335</v>
      </c>
      <c r="D62" t="s">
        <v>624</v>
      </c>
      <c r="E62" t="s">
        <v>653</v>
      </c>
    </row>
    <row r="63" spans="1:5" x14ac:dyDescent="0.25">
      <c r="A63" t="s">
        <v>553</v>
      </c>
      <c r="D63" t="s">
        <v>7</v>
      </c>
      <c r="E63" t="s">
        <v>459</v>
      </c>
    </row>
    <row r="64" spans="1:5" x14ac:dyDescent="0.25">
      <c r="A64" t="s">
        <v>304</v>
      </c>
      <c r="D64" t="s">
        <v>295</v>
      </c>
      <c r="E64" t="s">
        <v>253</v>
      </c>
    </row>
    <row r="65" spans="1:5" x14ac:dyDescent="0.25">
      <c r="A65" t="s">
        <v>552</v>
      </c>
      <c r="D65" t="s">
        <v>510</v>
      </c>
      <c r="E65" t="s">
        <v>370</v>
      </c>
    </row>
    <row r="66" spans="1:5" x14ac:dyDescent="0.25">
      <c r="A66" t="s">
        <v>106</v>
      </c>
      <c r="B66" t="s">
        <v>570</v>
      </c>
      <c r="C66" t="s">
        <v>152</v>
      </c>
      <c r="E66" t="s">
        <v>229</v>
      </c>
    </row>
    <row r="67" spans="1:5" x14ac:dyDescent="0.25">
      <c r="A67" t="s">
        <v>635</v>
      </c>
      <c r="B67" t="s">
        <v>123</v>
      </c>
      <c r="C67" t="s">
        <v>346</v>
      </c>
      <c r="D67" t="s">
        <v>573</v>
      </c>
      <c r="E67" t="s">
        <v>241</v>
      </c>
    </row>
    <row r="68" spans="1:5" x14ac:dyDescent="0.25">
      <c r="A68" t="s">
        <v>378</v>
      </c>
      <c r="D68" t="s">
        <v>263</v>
      </c>
      <c r="E68" t="s">
        <v>132</v>
      </c>
    </row>
    <row r="69" spans="1:5" x14ac:dyDescent="0.25">
      <c r="A69" t="s">
        <v>157</v>
      </c>
      <c r="B69" t="s">
        <v>287</v>
      </c>
      <c r="C69" t="s">
        <v>616</v>
      </c>
      <c r="E69" t="s">
        <v>675</v>
      </c>
    </row>
    <row r="70" spans="1:5" x14ac:dyDescent="0.25">
      <c r="A70" t="s">
        <v>235</v>
      </c>
      <c r="B70" t="s">
        <v>370</v>
      </c>
      <c r="C70" t="s">
        <v>326</v>
      </c>
      <c r="D70" t="s">
        <v>341</v>
      </c>
      <c r="E70" t="s">
        <v>79</v>
      </c>
    </row>
    <row r="71" spans="1:5" x14ac:dyDescent="0.25">
      <c r="A71" t="s">
        <v>623</v>
      </c>
      <c r="B71" t="s">
        <v>370</v>
      </c>
      <c r="C71" t="s">
        <v>326</v>
      </c>
      <c r="D71" t="s">
        <v>65</v>
      </c>
      <c r="E71" t="s">
        <v>483</v>
      </c>
    </row>
    <row r="72" spans="1:5" x14ac:dyDescent="0.25">
      <c r="A72" t="s">
        <v>100</v>
      </c>
      <c r="B72" t="s">
        <v>287</v>
      </c>
      <c r="C72" t="s">
        <v>616</v>
      </c>
      <c r="D72" t="s">
        <v>591</v>
      </c>
      <c r="E72" t="s">
        <v>146</v>
      </c>
    </row>
    <row r="73" spans="1:5" x14ac:dyDescent="0.25">
      <c r="A73" t="s">
        <v>661</v>
      </c>
      <c r="D73" t="s">
        <v>272</v>
      </c>
      <c r="E73" t="s">
        <v>39</v>
      </c>
    </row>
    <row r="74" spans="1:5" x14ac:dyDescent="0.25">
      <c r="A74" t="s">
        <v>331</v>
      </c>
      <c r="D74" t="s">
        <v>501</v>
      </c>
      <c r="E74" t="s">
        <v>201</v>
      </c>
    </row>
    <row r="75" spans="1:5" x14ac:dyDescent="0.25">
      <c r="A75" t="s">
        <v>26</v>
      </c>
      <c r="B75" t="s">
        <v>370</v>
      </c>
      <c r="C75" t="s">
        <v>326</v>
      </c>
      <c r="D75" t="s">
        <v>231</v>
      </c>
      <c r="E75" t="s">
        <v>50</v>
      </c>
    </row>
    <row r="76" spans="1:5" x14ac:dyDescent="0.25">
      <c r="A76" t="s">
        <v>362</v>
      </c>
      <c r="B76" t="s">
        <v>459</v>
      </c>
      <c r="C76" t="s">
        <v>152</v>
      </c>
      <c r="D76" t="s">
        <v>291</v>
      </c>
      <c r="E76" t="s">
        <v>136</v>
      </c>
    </row>
    <row r="77" spans="1:5" x14ac:dyDescent="0.25">
      <c r="A77" t="s">
        <v>596</v>
      </c>
      <c r="B77" t="s">
        <v>370</v>
      </c>
      <c r="C77" t="s">
        <v>326</v>
      </c>
      <c r="D77" t="s">
        <v>516</v>
      </c>
      <c r="E77" t="s">
        <v>355</v>
      </c>
    </row>
    <row r="78" spans="1:5" x14ac:dyDescent="0.25">
      <c r="A78" t="s">
        <v>445</v>
      </c>
      <c r="B78" t="s">
        <v>370</v>
      </c>
      <c r="C78" t="s">
        <v>326</v>
      </c>
      <c r="E78" t="s">
        <v>319</v>
      </c>
    </row>
    <row r="79" spans="1:5" x14ac:dyDescent="0.25">
      <c r="A79" t="s">
        <v>259</v>
      </c>
      <c r="B79" t="s">
        <v>459</v>
      </c>
      <c r="C79" t="s">
        <v>346</v>
      </c>
      <c r="D79" t="s">
        <v>8</v>
      </c>
      <c r="E79" t="s">
        <v>361</v>
      </c>
    </row>
    <row r="80" spans="1:5" x14ac:dyDescent="0.25">
      <c r="A80" t="s">
        <v>345</v>
      </c>
      <c r="B80" t="s">
        <v>287</v>
      </c>
      <c r="C80" t="s">
        <v>152</v>
      </c>
      <c r="E80" t="s">
        <v>470</v>
      </c>
    </row>
    <row r="81" spans="1:5" x14ac:dyDescent="0.25">
      <c r="A81" t="s">
        <v>554</v>
      </c>
      <c r="B81" t="s">
        <v>370</v>
      </c>
      <c r="C81" t="s">
        <v>326</v>
      </c>
      <c r="E81" t="s">
        <v>632</v>
      </c>
    </row>
    <row r="82" spans="1:5" x14ac:dyDescent="0.25">
      <c r="A82" t="s">
        <v>439</v>
      </c>
      <c r="B82" t="s">
        <v>370</v>
      </c>
      <c r="C82" t="s">
        <v>346</v>
      </c>
      <c r="E82" t="s">
        <v>588</v>
      </c>
    </row>
    <row r="83" spans="1:5" x14ac:dyDescent="0.25">
      <c r="A83" t="s">
        <v>514</v>
      </c>
      <c r="B83" t="s">
        <v>287</v>
      </c>
      <c r="C83" t="s">
        <v>346</v>
      </c>
      <c r="E83" t="s">
        <v>156</v>
      </c>
    </row>
    <row r="84" spans="1:5" x14ac:dyDescent="0.25">
      <c r="A84" t="s">
        <v>643</v>
      </c>
      <c r="B84" t="s">
        <v>370</v>
      </c>
      <c r="C84" t="s">
        <v>326</v>
      </c>
      <c r="E84" t="s">
        <v>121</v>
      </c>
    </row>
    <row r="85" spans="1:5" x14ac:dyDescent="0.25">
      <c r="A85" t="s">
        <v>536</v>
      </c>
      <c r="B85" t="s">
        <v>287</v>
      </c>
      <c r="C85" t="s">
        <v>616</v>
      </c>
      <c r="D85" t="s">
        <v>55</v>
      </c>
      <c r="E85" t="s">
        <v>541</v>
      </c>
    </row>
    <row r="86" spans="1:5" x14ac:dyDescent="0.25">
      <c r="A86" t="s">
        <v>82</v>
      </c>
      <c r="B86" t="s">
        <v>287</v>
      </c>
      <c r="C86" t="s">
        <v>616</v>
      </c>
      <c r="D86" t="s">
        <v>527</v>
      </c>
      <c r="E86" t="s">
        <v>25</v>
      </c>
    </row>
    <row r="87" spans="1:5" x14ac:dyDescent="0.25">
      <c r="A87" t="s">
        <v>149</v>
      </c>
      <c r="B87" t="s">
        <v>287</v>
      </c>
      <c r="C87" t="s">
        <v>616</v>
      </c>
      <c r="E87" t="s">
        <v>549</v>
      </c>
    </row>
    <row r="88" spans="1:5" x14ac:dyDescent="0.25">
      <c r="A88" t="s">
        <v>215</v>
      </c>
      <c r="B88" t="s">
        <v>287</v>
      </c>
      <c r="C88" t="s">
        <v>152</v>
      </c>
      <c r="E88" t="s">
        <v>612</v>
      </c>
    </row>
    <row r="89" spans="1:5" x14ac:dyDescent="0.25">
      <c r="A89" t="s">
        <v>508</v>
      </c>
      <c r="B89" t="s">
        <v>370</v>
      </c>
      <c r="C89" t="s">
        <v>326</v>
      </c>
      <c r="D89" t="s">
        <v>396</v>
      </c>
      <c r="E89" t="s">
        <v>652</v>
      </c>
    </row>
    <row r="90" spans="1:5" x14ac:dyDescent="0.25">
      <c r="A90" t="s">
        <v>567</v>
      </c>
      <c r="B90" t="s">
        <v>570</v>
      </c>
      <c r="C90" t="s">
        <v>152</v>
      </c>
      <c r="E90" t="s">
        <v>74</v>
      </c>
    </row>
    <row r="91" spans="1:5" x14ac:dyDescent="0.25">
      <c r="A91" t="s">
        <v>626</v>
      </c>
      <c r="B91" t="s">
        <v>370</v>
      </c>
      <c r="C91" t="s">
        <v>326</v>
      </c>
      <c r="E91" t="s">
        <v>492</v>
      </c>
    </row>
    <row r="92" spans="1:5" x14ac:dyDescent="0.25">
      <c r="A92" t="s">
        <v>127</v>
      </c>
      <c r="B92" t="s">
        <v>570</v>
      </c>
      <c r="C92" t="s">
        <v>346</v>
      </c>
      <c r="D92" t="s">
        <v>165</v>
      </c>
      <c r="E92" t="s">
        <v>246</v>
      </c>
    </row>
    <row r="93" spans="1:5" x14ac:dyDescent="0.25">
      <c r="A93" t="s">
        <v>38</v>
      </c>
      <c r="B93" t="s">
        <v>459</v>
      </c>
      <c r="C93" t="s">
        <v>326</v>
      </c>
      <c r="E93" t="s">
        <v>684</v>
      </c>
    </row>
    <row r="94" spans="1:5" x14ac:dyDescent="0.25">
      <c r="A94" t="s">
        <v>499</v>
      </c>
      <c r="B94" t="s">
        <v>570</v>
      </c>
      <c r="C94" t="s">
        <v>152</v>
      </c>
      <c r="E94" t="s">
        <v>337</v>
      </c>
    </row>
    <row r="95" spans="1:5" x14ac:dyDescent="0.25">
      <c r="A95" t="s">
        <v>500</v>
      </c>
      <c r="D95" t="s">
        <v>144</v>
      </c>
      <c r="E95" t="s">
        <v>326</v>
      </c>
    </row>
    <row r="96" spans="1:5" x14ac:dyDescent="0.25">
      <c r="A96" t="s">
        <v>316</v>
      </c>
      <c r="B96" t="s">
        <v>459</v>
      </c>
      <c r="C96" t="s">
        <v>326</v>
      </c>
      <c r="D96" t="s">
        <v>681</v>
      </c>
      <c r="E96" t="s">
        <v>250</v>
      </c>
    </row>
    <row r="97" spans="1:5" x14ac:dyDescent="0.25">
      <c r="A97" t="s">
        <v>61</v>
      </c>
      <c r="B97" t="s">
        <v>570</v>
      </c>
      <c r="C97" t="s">
        <v>346</v>
      </c>
      <c r="E97" t="s">
        <v>515</v>
      </c>
    </row>
    <row r="98" spans="1:5" x14ac:dyDescent="0.25">
      <c r="A98" t="s">
        <v>147</v>
      </c>
      <c r="D98" t="s">
        <v>566</v>
      </c>
      <c r="E98" t="s">
        <v>644</v>
      </c>
    </row>
    <row r="99" spans="1:5" x14ac:dyDescent="0.25">
      <c r="A99" t="s">
        <v>595</v>
      </c>
      <c r="B99" t="s">
        <v>370</v>
      </c>
      <c r="C99" t="s">
        <v>152</v>
      </c>
      <c r="E99" t="s">
        <v>488</v>
      </c>
    </row>
    <row r="100" spans="1:5" x14ac:dyDescent="0.25">
      <c r="A100" t="s">
        <v>91</v>
      </c>
      <c r="B100" t="s">
        <v>570</v>
      </c>
      <c r="C100" t="s">
        <v>616</v>
      </c>
      <c r="D100" t="s">
        <v>90</v>
      </c>
      <c r="E100" t="s">
        <v>5</v>
      </c>
    </row>
    <row r="101" spans="1:5" x14ac:dyDescent="0.25">
      <c r="A101" t="s">
        <v>604</v>
      </c>
      <c r="B101" t="s">
        <v>370</v>
      </c>
      <c r="C101" t="s">
        <v>326</v>
      </c>
      <c r="E101" t="s">
        <v>49</v>
      </c>
    </row>
    <row r="102" spans="1:5" x14ac:dyDescent="0.25">
      <c r="A102" t="s">
        <v>133</v>
      </c>
      <c r="D102" t="s">
        <v>351</v>
      </c>
      <c r="E102" t="s">
        <v>667</v>
      </c>
    </row>
    <row r="103" spans="1:5" x14ac:dyDescent="0.25">
      <c r="A103" t="s">
        <v>252</v>
      </c>
      <c r="D103" t="s">
        <v>14</v>
      </c>
      <c r="E103" t="s">
        <v>77</v>
      </c>
    </row>
    <row r="104" spans="1:5" x14ac:dyDescent="0.25">
      <c r="A104" t="s">
        <v>511</v>
      </c>
      <c r="D104" t="s">
        <v>232</v>
      </c>
      <c r="E104" t="s">
        <v>685</v>
      </c>
    </row>
    <row r="105" spans="1:5" x14ac:dyDescent="0.25">
      <c r="A105" t="s">
        <v>1</v>
      </c>
      <c r="D105" t="s">
        <v>423</v>
      </c>
      <c r="E105" t="s">
        <v>473</v>
      </c>
    </row>
    <row r="106" spans="1:5" x14ac:dyDescent="0.25">
      <c r="A106" t="s">
        <v>449</v>
      </c>
      <c r="B106" t="s">
        <v>459</v>
      </c>
      <c r="C106" t="s">
        <v>346</v>
      </c>
      <c r="D106" t="s">
        <v>158</v>
      </c>
      <c r="E106" t="s">
        <v>444</v>
      </c>
    </row>
    <row r="107" spans="1:5" x14ac:dyDescent="0.25">
      <c r="A107" t="s">
        <v>638</v>
      </c>
      <c r="D107" t="s">
        <v>222</v>
      </c>
      <c r="E107" t="s">
        <v>680</v>
      </c>
    </row>
    <row r="108" spans="1:5" x14ac:dyDescent="0.25">
      <c r="A108" t="s">
        <v>110</v>
      </c>
      <c r="B108" t="s">
        <v>370</v>
      </c>
      <c r="C108" t="s">
        <v>326</v>
      </c>
      <c r="D108" t="s">
        <v>605</v>
      </c>
      <c r="E108" t="s">
        <v>277</v>
      </c>
    </row>
    <row r="109" spans="1:5" x14ac:dyDescent="0.25">
      <c r="A109" t="s">
        <v>563</v>
      </c>
      <c r="B109" t="s">
        <v>87</v>
      </c>
      <c r="C109" t="s">
        <v>346</v>
      </c>
      <c r="D109" t="s">
        <v>340</v>
      </c>
      <c r="E109" t="s">
        <v>190</v>
      </c>
    </row>
    <row r="110" spans="1:5" x14ac:dyDescent="0.25">
      <c r="A110" t="s">
        <v>54</v>
      </c>
      <c r="B110" t="s">
        <v>370</v>
      </c>
      <c r="C110" t="s">
        <v>326</v>
      </c>
      <c r="D110" t="s">
        <v>89</v>
      </c>
      <c r="E110" t="s">
        <v>104</v>
      </c>
    </row>
    <row r="111" spans="1:5" x14ac:dyDescent="0.25">
      <c r="A111" t="s">
        <v>167</v>
      </c>
      <c r="B111" t="s">
        <v>123</v>
      </c>
      <c r="C111" t="s">
        <v>152</v>
      </c>
      <c r="D111" t="s">
        <v>202</v>
      </c>
      <c r="E111" t="s">
        <v>389</v>
      </c>
    </row>
    <row r="112" spans="1:5" x14ac:dyDescent="0.25">
      <c r="A112" t="s">
        <v>505</v>
      </c>
      <c r="B112" t="s">
        <v>123</v>
      </c>
      <c r="C112" t="s">
        <v>152</v>
      </c>
      <c r="D112" t="s">
        <v>407</v>
      </c>
      <c r="E112" t="s">
        <v>0</v>
      </c>
    </row>
    <row r="113" spans="1:5" x14ac:dyDescent="0.25">
      <c r="A113" t="s">
        <v>134</v>
      </c>
      <c r="B113" t="s">
        <v>370</v>
      </c>
      <c r="C113" t="s">
        <v>326</v>
      </c>
      <c r="E113" t="s">
        <v>27</v>
      </c>
    </row>
    <row r="114" spans="1:5" x14ac:dyDescent="0.25">
      <c r="A114" t="s">
        <v>634</v>
      </c>
      <c r="B114" t="s">
        <v>123</v>
      </c>
      <c r="C114" t="s">
        <v>326</v>
      </c>
      <c r="E114" t="s">
        <v>455</v>
      </c>
    </row>
    <row r="115" spans="1:5" x14ac:dyDescent="0.25">
      <c r="A115" t="s">
        <v>530</v>
      </c>
      <c r="B115" t="s">
        <v>370</v>
      </c>
      <c r="C115" t="s">
        <v>326</v>
      </c>
      <c r="D115" t="s">
        <v>37</v>
      </c>
      <c r="E115" t="s">
        <v>159</v>
      </c>
    </row>
    <row r="116" spans="1:5" x14ac:dyDescent="0.25">
      <c r="A116" t="s">
        <v>659</v>
      </c>
      <c r="B116" t="s">
        <v>570</v>
      </c>
      <c r="C116" t="s">
        <v>152</v>
      </c>
      <c r="E116" t="s">
        <v>117</v>
      </c>
    </row>
    <row r="117" spans="1:5" x14ac:dyDescent="0.25">
      <c r="A117" t="s">
        <v>284</v>
      </c>
      <c r="B117" t="s">
        <v>123</v>
      </c>
      <c r="C117" t="s">
        <v>346</v>
      </c>
      <c r="D117" t="s">
        <v>676</v>
      </c>
      <c r="E117" t="s">
        <v>540</v>
      </c>
    </row>
    <row r="118" spans="1:5" x14ac:dyDescent="0.25">
      <c r="A118" t="s">
        <v>531</v>
      </c>
      <c r="B118" t="s">
        <v>459</v>
      </c>
      <c r="C118" t="s">
        <v>326</v>
      </c>
      <c r="D118" t="s">
        <v>395</v>
      </c>
      <c r="E118" t="s">
        <v>683</v>
      </c>
    </row>
    <row r="119" spans="1:5" x14ac:dyDescent="0.25">
      <c r="A119" t="s">
        <v>265</v>
      </c>
      <c r="B119" t="s">
        <v>370</v>
      </c>
      <c r="C119" t="s">
        <v>152</v>
      </c>
      <c r="E119" t="s">
        <v>81</v>
      </c>
    </row>
    <row r="120" spans="1:5" x14ac:dyDescent="0.25">
      <c r="A120" t="s">
        <v>656</v>
      </c>
      <c r="B120" t="s">
        <v>287</v>
      </c>
      <c r="C120" t="s">
        <v>346</v>
      </c>
      <c r="D120" t="s">
        <v>642</v>
      </c>
      <c r="E120" t="s">
        <v>687</v>
      </c>
    </row>
    <row r="121" spans="1:5" x14ac:dyDescent="0.25">
      <c r="A121" t="s">
        <v>393</v>
      </c>
      <c r="B121" t="s">
        <v>370</v>
      </c>
      <c r="C121" t="s">
        <v>346</v>
      </c>
      <c r="E121" t="s">
        <v>442</v>
      </c>
    </row>
    <row r="122" spans="1:5" x14ac:dyDescent="0.25">
      <c r="A122" t="s">
        <v>664</v>
      </c>
      <c r="B122" t="s">
        <v>459</v>
      </c>
      <c r="C122" t="s">
        <v>346</v>
      </c>
      <c r="E122" t="s">
        <v>637</v>
      </c>
    </row>
    <row r="123" spans="1:5" x14ac:dyDescent="0.25">
      <c r="A123" t="s">
        <v>493</v>
      </c>
      <c r="B123" t="s">
        <v>459</v>
      </c>
      <c r="C123" t="s">
        <v>346</v>
      </c>
      <c r="D123" t="s">
        <v>544</v>
      </c>
      <c r="E123" t="s">
        <v>602</v>
      </c>
    </row>
    <row r="124" spans="1:5" x14ac:dyDescent="0.25">
      <c r="A124" t="s">
        <v>363</v>
      </c>
      <c r="B124" t="s">
        <v>570</v>
      </c>
      <c r="C124" t="s">
        <v>326</v>
      </c>
      <c r="E124" t="s">
        <v>154</v>
      </c>
    </row>
    <row r="125" spans="1:5" x14ac:dyDescent="0.25">
      <c r="A125" t="s">
        <v>630</v>
      </c>
      <c r="B125" t="s">
        <v>459</v>
      </c>
      <c r="C125" t="s">
        <v>326</v>
      </c>
      <c r="D125" t="s">
        <v>513</v>
      </c>
      <c r="E125" t="s">
        <v>180</v>
      </c>
    </row>
    <row r="126" spans="1:5" x14ac:dyDescent="0.25">
      <c r="A126" t="s">
        <v>478</v>
      </c>
      <c r="B126" t="s">
        <v>123</v>
      </c>
      <c r="C126" t="s">
        <v>326</v>
      </c>
      <c r="D126" t="s">
        <v>642</v>
      </c>
      <c r="E126" t="s">
        <v>674</v>
      </c>
    </row>
    <row r="127" spans="1:5" x14ac:dyDescent="0.25">
      <c r="A127" t="s">
        <v>489</v>
      </c>
      <c r="E127" t="s">
        <v>260</v>
      </c>
    </row>
    <row r="128" spans="1:5" x14ac:dyDescent="0.25">
      <c r="A128" t="s">
        <v>223</v>
      </c>
      <c r="B128" t="s">
        <v>459</v>
      </c>
      <c r="C128" t="s">
        <v>346</v>
      </c>
      <c r="D128" t="s">
        <v>551</v>
      </c>
      <c r="E128" t="s">
        <v>539</v>
      </c>
    </row>
    <row r="129" spans="1:5" x14ac:dyDescent="0.25">
      <c r="A129" t="s">
        <v>242</v>
      </c>
      <c r="B129" t="s">
        <v>123</v>
      </c>
      <c r="C129" t="s">
        <v>152</v>
      </c>
      <c r="D129" t="s">
        <v>142</v>
      </c>
      <c r="E129" t="s">
        <v>419</v>
      </c>
    </row>
    <row r="130" spans="1:5" x14ac:dyDescent="0.25">
      <c r="A130" t="s">
        <v>625</v>
      </c>
      <c r="B130" t="s">
        <v>287</v>
      </c>
      <c r="C130" t="s">
        <v>616</v>
      </c>
      <c r="D130" t="s">
        <v>35</v>
      </c>
      <c r="E130" t="s">
        <v>226</v>
      </c>
    </row>
    <row r="131" spans="1:5" x14ac:dyDescent="0.25">
      <c r="A131" t="s">
        <v>629</v>
      </c>
      <c r="B131" t="s">
        <v>123</v>
      </c>
      <c r="C131" t="s">
        <v>152</v>
      </c>
      <c r="D131" t="s">
        <v>586</v>
      </c>
      <c r="E131" t="s">
        <v>519</v>
      </c>
    </row>
    <row r="132" spans="1:5" x14ac:dyDescent="0.25">
      <c r="A132" t="s">
        <v>357</v>
      </c>
      <c r="B132" t="s">
        <v>570</v>
      </c>
      <c r="C132" t="s">
        <v>152</v>
      </c>
      <c r="D132" t="s">
        <v>546</v>
      </c>
      <c r="E132" t="s">
        <v>482</v>
      </c>
    </row>
    <row r="133" spans="1:5" x14ac:dyDescent="0.25">
      <c r="A133" t="s">
        <v>161</v>
      </c>
      <c r="E133" t="s">
        <v>570</v>
      </c>
    </row>
    <row r="134" spans="1:5" x14ac:dyDescent="0.25">
      <c r="A134" t="s">
        <v>556</v>
      </c>
      <c r="E134" t="s">
        <v>256</v>
      </c>
    </row>
    <row r="135" spans="1:5" x14ac:dyDescent="0.25">
      <c r="A135" t="s">
        <v>66</v>
      </c>
      <c r="E135" t="s">
        <v>616</v>
      </c>
    </row>
    <row r="136" spans="1:5" x14ac:dyDescent="0.25">
      <c r="A136" t="s">
        <v>328</v>
      </c>
      <c r="B136" t="s">
        <v>370</v>
      </c>
      <c r="C136" t="s">
        <v>326</v>
      </c>
      <c r="E136" t="s">
        <v>582</v>
      </c>
    </row>
    <row r="137" spans="1:5" x14ac:dyDescent="0.25">
      <c r="A137" t="s">
        <v>647</v>
      </c>
      <c r="B137" t="s">
        <v>87</v>
      </c>
      <c r="C137" t="s">
        <v>346</v>
      </c>
      <c r="D137" t="s">
        <v>587</v>
      </c>
      <c r="E137" t="s">
        <v>3</v>
      </c>
    </row>
    <row r="138" spans="1:5" x14ac:dyDescent="0.25">
      <c r="A138" t="s">
        <v>205</v>
      </c>
      <c r="E138" t="s">
        <v>346</v>
      </c>
    </row>
    <row r="139" spans="1:5" x14ac:dyDescent="0.25">
      <c r="A139" t="s">
        <v>280</v>
      </c>
      <c r="E139" t="s">
        <v>305</v>
      </c>
    </row>
    <row r="140" spans="1:5" x14ac:dyDescent="0.25">
      <c r="A140" t="s">
        <v>238</v>
      </c>
      <c r="B140" t="s">
        <v>287</v>
      </c>
      <c r="C140" t="s">
        <v>346</v>
      </c>
      <c r="D140" t="s">
        <v>348</v>
      </c>
      <c r="E140" t="s">
        <v>472</v>
      </c>
    </row>
    <row r="141" spans="1:5" x14ac:dyDescent="0.25">
      <c r="A141" t="s">
        <v>672</v>
      </c>
      <c r="E141" t="s">
        <v>385</v>
      </c>
    </row>
    <row r="142" spans="1:5" x14ac:dyDescent="0.25">
      <c r="A142" t="s">
        <v>108</v>
      </c>
      <c r="B142" t="s">
        <v>370</v>
      </c>
      <c r="C142" t="s">
        <v>326</v>
      </c>
      <c r="D142" t="s">
        <v>606</v>
      </c>
      <c r="E142" t="s">
        <v>394</v>
      </c>
    </row>
    <row r="143" spans="1:5" x14ac:dyDescent="0.25">
      <c r="A143" t="s">
        <v>509</v>
      </c>
      <c r="B143" t="s">
        <v>370</v>
      </c>
      <c r="C143" t="s">
        <v>326</v>
      </c>
      <c r="D143" t="s">
        <v>339</v>
      </c>
      <c r="E143" t="s">
        <v>275</v>
      </c>
    </row>
    <row r="144" spans="1:5" x14ac:dyDescent="0.25">
      <c r="A144" t="s">
        <v>443</v>
      </c>
      <c r="B144" t="s">
        <v>370</v>
      </c>
      <c r="C144" t="s">
        <v>326</v>
      </c>
      <c r="D144" t="s">
        <v>322</v>
      </c>
      <c r="E144" t="s">
        <v>251</v>
      </c>
    </row>
    <row r="145" spans="1:5" x14ac:dyDescent="0.25">
      <c r="A145" t="s">
        <v>281</v>
      </c>
      <c r="B145" t="s">
        <v>459</v>
      </c>
      <c r="C145" t="s">
        <v>326</v>
      </c>
      <c r="D145" t="s">
        <v>70</v>
      </c>
      <c r="E145" t="s">
        <v>545</v>
      </c>
    </row>
    <row r="146" spans="1:5" x14ac:dyDescent="0.25">
      <c r="A146" t="s">
        <v>447</v>
      </c>
      <c r="B146" t="s">
        <v>570</v>
      </c>
      <c r="C146" t="s">
        <v>326</v>
      </c>
      <c r="E146" t="s">
        <v>374</v>
      </c>
    </row>
    <row r="147" spans="1:5" x14ac:dyDescent="0.25">
      <c r="A147" t="s">
        <v>188</v>
      </c>
      <c r="B147" t="s">
        <v>123</v>
      </c>
      <c r="C147" t="s">
        <v>346</v>
      </c>
      <c r="E147" t="s">
        <v>34</v>
      </c>
    </row>
    <row r="148" spans="1:5" x14ac:dyDescent="0.25">
      <c r="A148" t="s">
        <v>6</v>
      </c>
      <c r="B148" t="s">
        <v>370</v>
      </c>
      <c r="C148" t="s">
        <v>326</v>
      </c>
      <c r="E148" t="s">
        <v>382</v>
      </c>
    </row>
    <row r="149" spans="1:5" x14ac:dyDescent="0.25">
      <c r="A149" t="s">
        <v>84</v>
      </c>
      <c r="B149" t="s">
        <v>370</v>
      </c>
      <c r="C149" t="s">
        <v>346</v>
      </c>
      <c r="E149" t="s">
        <v>453</v>
      </c>
    </row>
    <row r="150" spans="1:5" x14ac:dyDescent="0.25">
      <c r="A150" t="s">
        <v>17</v>
      </c>
      <c r="B150" t="s">
        <v>287</v>
      </c>
      <c r="C150" t="s">
        <v>616</v>
      </c>
      <c r="E150" t="s">
        <v>398</v>
      </c>
    </row>
    <row r="151" spans="1:5" x14ac:dyDescent="0.25">
      <c r="A151" t="s">
        <v>94</v>
      </c>
      <c r="B151" t="s">
        <v>87</v>
      </c>
      <c r="C151" t="s">
        <v>152</v>
      </c>
      <c r="D151" t="s">
        <v>369</v>
      </c>
      <c r="E151" t="s">
        <v>208</v>
      </c>
    </row>
    <row r="152" spans="1:5" x14ac:dyDescent="0.25">
      <c r="A152" t="s">
        <v>150</v>
      </c>
      <c r="D152" t="s">
        <v>267</v>
      </c>
      <c r="E152" t="s">
        <v>123</v>
      </c>
    </row>
    <row r="153" spans="1:5" x14ac:dyDescent="0.25">
      <c r="A153" t="s">
        <v>283</v>
      </c>
      <c r="B153" t="s">
        <v>570</v>
      </c>
      <c r="C153" t="s">
        <v>152</v>
      </c>
      <c r="E153" t="s">
        <v>224</v>
      </c>
    </row>
    <row r="154" spans="1:5" x14ac:dyDescent="0.25">
      <c r="A154" t="s">
        <v>608</v>
      </c>
      <c r="B154" t="s">
        <v>459</v>
      </c>
      <c r="C154" t="s">
        <v>152</v>
      </c>
      <c r="D154" t="s">
        <v>255</v>
      </c>
      <c r="E154" t="s">
        <v>662</v>
      </c>
    </row>
    <row r="155" spans="1:5" x14ac:dyDescent="0.25">
      <c r="A155" t="s">
        <v>568</v>
      </c>
      <c r="D155" t="s">
        <v>162</v>
      </c>
      <c r="E155" t="s">
        <v>429</v>
      </c>
    </row>
    <row r="156" spans="1:5" x14ac:dyDescent="0.25">
      <c r="A156" t="s">
        <v>620</v>
      </c>
      <c r="B156" t="s">
        <v>370</v>
      </c>
      <c r="C156" t="s">
        <v>152</v>
      </c>
      <c r="E156" t="s">
        <v>29</v>
      </c>
    </row>
    <row r="157" spans="1:5" x14ac:dyDescent="0.25">
      <c r="A157" t="s">
        <v>578</v>
      </c>
      <c r="B157" t="s">
        <v>287</v>
      </c>
      <c r="C157" t="s">
        <v>616</v>
      </c>
      <c r="D157" t="s">
        <v>103</v>
      </c>
      <c r="E157" t="s">
        <v>329</v>
      </c>
    </row>
    <row r="158" spans="1:5" x14ac:dyDescent="0.25">
      <c r="A158" t="s">
        <v>111</v>
      </c>
      <c r="B158" t="s">
        <v>123</v>
      </c>
      <c r="C158" t="s">
        <v>326</v>
      </c>
      <c r="D158" t="s">
        <v>72</v>
      </c>
      <c r="E158" t="s">
        <v>375</v>
      </c>
    </row>
    <row r="159" spans="1:5" x14ac:dyDescent="0.25">
      <c r="A159" t="s">
        <v>64</v>
      </c>
      <c r="B159" t="s">
        <v>459</v>
      </c>
      <c r="C159" t="s">
        <v>346</v>
      </c>
      <c r="D159" t="s">
        <v>151</v>
      </c>
      <c r="E159" t="s">
        <v>404</v>
      </c>
    </row>
    <row r="160" spans="1:5" x14ac:dyDescent="0.25">
      <c r="A160" t="s">
        <v>517</v>
      </c>
      <c r="E160" t="s">
        <v>96</v>
      </c>
    </row>
    <row r="161" spans="1:5" x14ac:dyDescent="0.25">
      <c r="A161" t="s">
        <v>186</v>
      </c>
      <c r="B161" t="s">
        <v>370</v>
      </c>
      <c r="C161" t="s">
        <v>152</v>
      </c>
      <c r="D161" t="s">
        <v>194</v>
      </c>
      <c r="E161" t="s">
        <v>380</v>
      </c>
    </row>
    <row r="162" spans="1:5" x14ac:dyDescent="0.25">
      <c r="A162" t="s">
        <v>451</v>
      </c>
      <c r="B162" t="s">
        <v>459</v>
      </c>
      <c r="C162" t="s">
        <v>346</v>
      </c>
      <c r="E162" t="s">
        <v>373</v>
      </c>
    </row>
    <row r="163" spans="1:5" x14ac:dyDescent="0.25">
      <c r="A163" t="s">
        <v>579</v>
      </c>
      <c r="B163" t="s">
        <v>459</v>
      </c>
      <c r="C163" t="s">
        <v>326</v>
      </c>
      <c r="E163" t="s">
        <v>168</v>
      </c>
    </row>
    <row r="164" spans="1:5" x14ac:dyDescent="0.25">
      <c r="A164" t="s">
        <v>128</v>
      </c>
      <c r="B164" t="s">
        <v>287</v>
      </c>
      <c r="C164" t="s">
        <v>616</v>
      </c>
      <c r="E164" t="s">
        <v>572</v>
      </c>
    </row>
    <row r="165" spans="1:5" x14ac:dyDescent="0.25">
      <c r="A165" t="s">
        <v>388</v>
      </c>
      <c r="B165" t="s">
        <v>287</v>
      </c>
      <c r="C165" t="s">
        <v>346</v>
      </c>
      <c r="D165" t="s">
        <v>349</v>
      </c>
      <c r="E165" t="s">
        <v>56</v>
      </c>
    </row>
    <row r="166" spans="1:5" x14ac:dyDescent="0.25">
      <c r="A166" t="s">
        <v>400</v>
      </c>
      <c r="B166" t="s">
        <v>287</v>
      </c>
      <c r="C166" t="s">
        <v>152</v>
      </c>
      <c r="D166" t="s">
        <v>181</v>
      </c>
      <c r="E166" t="s">
        <v>47</v>
      </c>
    </row>
    <row r="167" spans="1:5" x14ac:dyDescent="0.25">
      <c r="A167" t="s">
        <v>225</v>
      </c>
      <c r="B167" t="s">
        <v>287</v>
      </c>
      <c r="C167" t="s">
        <v>616</v>
      </c>
      <c r="D167" t="s">
        <v>210</v>
      </c>
      <c r="E167" t="s">
        <v>507</v>
      </c>
    </row>
    <row r="168" spans="1:5" x14ac:dyDescent="0.25">
      <c r="A168" t="s">
        <v>555</v>
      </c>
      <c r="B168" t="s">
        <v>459</v>
      </c>
      <c r="C168" t="s">
        <v>152</v>
      </c>
      <c r="E168" t="s">
        <v>424</v>
      </c>
    </row>
    <row r="169" spans="1:5" x14ac:dyDescent="0.25">
      <c r="A169" t="s">
        <v>627</v>
      </c>
      <c r="D169" t="s">
        <v>230</v>
      </c>
      <c r="E169" t="s">
        <v>207</v>
      </c>
    </row>
    <row r="170" spans="1:5" x14ac:dyDescent="0.25">
      <c r="A170" t="s">
        <v>247</v>
      </c>
      <c r="B170" t="s">
        <v>287</v>
      </c>
      <c r="C170" t="s">
        <v>152</v>
      </c>
      <c r="D170" t="s">
        <v>395</v>
      </c>
      <c r="E170" t="s">
        <v>143</v>
      </c>
    </row>
    <row r="171" spans="1:5" x14ac:dyDescent="0.25">
      <c r="A171" t="s">
        <v>182</v>
      </c>
      <c r="B171" t="s">
        <v>459</v>
      </c>
      <c r="C171" t="s">
        <v>326</v>
      </c>
      <c r="E171" t="s">
        <v>673</v>
      </c>
    </row>
    <row r="172" spans="1:5" x14ac:dyDescent="0.25">
      <c r="A172" t="s">
        <v>129</v>
      </c>
      <c r="B172" t="s">
        <v>287</v>
      </c>
      <c r="C172" t="s">
        <v>616</v>
      </c>
      <c r="D172" t="s">
        <v>466</v>
      </c>
      <c r="E172" t="s">
        <v>166</v>
      </c>
    </row>
    <row r="173" spans="1:5" x14ac:dyDescent="0.25">
      <c r="A173" t="s">
        <v>645</v>
      </c>
      <c r="B173" t="s">
        <v>287</v>
      </c>
      <c r="C173" t="s">
        <v>346</v>
      </c>
      <c r="E173" t="s">
        <v>278</v>
      </c>
    </row>
    <row r="174" spans="1:5" x14ac:dyDescent="0.25">
      <c r="A174" t="s">
        <v>199</v>
      </c>
      <c r="B174" t="s">
        <v>570</v>
      </c>
      <c r="C174" t="s">
        <v>346</v>
      </c>
      <c r="D174" t="s">
        <v>535</v>
      </c>
      <c r="E174" t="s">
        <v>569</v>
      </c>
    </row>
    <row r="175" spans="1:5" x14ac:dyDescent="0.25">
      <c r="A175" t="s">
        <v>484</v>
      </c>
      <c r="B175" t="s">
        <v>370</v>
      </c>
      <c r="C175" t="s">
        <v>326</v>
      </c>
      <c r="D175" t="s">
        <v>502</v>
      </c>
      <c r="E175" t="s">
        <v>15</v>
      </c>
    </row>
    <row r="176" spans="1:5" x14ac:dyDescent="0.25">
      <c r="A176" t="s">
        <v>564</v>
      </c>
      <c r="B176" t="s">
        <v>370</v>
      </c>
      <c r="C176" t="s">
        <v>326</v>
      </c>
      <c r="E176" t="s">
        <v>640</v>
      </c>
    </row>
    <row r="177" spans="1:5" x14ac:dyDescent="0.25">
      <c r="A177" t="s">
        <v>670</v>
      </c>
      <c r="B177" t="s">
        <v>87</v>
      </c>
      <c r="C177" t="s">
        <v>616</v>
      </c>
      <c r="D177" t="s">
        <v>306</v>
      </c>
      <c r="E177" t="s">
        <v>195</v>
      </c>
    </row>
    <row r="178" spans="1:5" x14ac:dyDescent="0.25">
      <c r="A178" t="s">
        <v>248</v>
      </c>
      <c r="B178" t="s">
        <v>459</v>
      </c>
      <c r="C178" t="s">
        <v>152</v>
      </c>
      <c r="D178" t="s">
        <v>573</v>
      </c>
      <c r="E178" t="s">
        <v>102</v>
      </c>
    </row>
    <row r="179" spans="1:5" x14ac:dyDescent="0.25">
      <c r="A179" t="s">
        <v>269</v>
      </c>
      <c r="B179" t="s">
        <v>459</v>
      </c>
      <c r="C179" t="s">
        <v>326</v>
      </c>
      <c r="D179" t="s">
        <v>395</v>
      </c>
      <c r="E179" t="s">
        <v>526</v>
      </c>
    </row>
    <row r="180" spans="1:5" x14ac:dyDescent="0.25">
      <c r="A180" t="s">
        <v>619</v>
      </c>
      <c r="E180" t="s">
        <v>318</v>
      </c>
    </row>
    <row r="181" spans="1:5" x14ac:dyDescent="0.25">
      <c r="A181" t="s">
        <v>532</v>
      </c>
      <c r="B181" t="s">
        <v>123</v>
      </c>
      <c r="C181" t="s">
        <v>326</v>
      </c>
      <c r="D181" t="s">
        <v>48</v>
      </c>
      <c r="E181" t="s">
        <v>657</v>
      </c>
    </row>
    <row r="182" spans="1:5" x14ac:dyDescent="0.25">
      <c r="A182" t="s">
        <v>391</v>
      </c>
      <c r="E182" t="s">
        <v>655</v>
      </c>
    </row>
    <row r="183" spans="1:5" x14ac:dyDescent="0.25">
      <c r="A183" t="s">
        <v>124</v>
      </c>
      <c r="B183" t="s">
        <v>87</v>
      </c>
      <c r="C183" t="s">
        <v>346</v>
      </c>
      <c r="D183" t="s">
        <v>573</v>
      </c>
      <c r="E183" t="s">
        <v>688</v>
      </c>
    </row>
    <row r="184" spans="1:5" x14ac:dyDescent="0.25">
      <c r="A184" t="s">
        <v>435</v>
      </c>
      <c r="B184" t="s">
        <v>570</v>
      </c>
      <c r="C184" t="s">
        <v>152</v>
      </c>
      <c r="D184" t="s">
        <v>571</v>
      </c>
      <c r="E184" t="s">
        <v>506</v>
      </c>
    </row>
    <row r="185" spans="1:5" x14ac:dyDescent="0.25">
      <c r="A185" t="s">
        <v>270</v>
      </c>
      <c r="B185" t="s">
        <v>570</v>
      </c>
      <c r="C185" t="s">
        <v>152</v>
      </c>
      <c r="E185" t="s">
        <v>464</v>
      </c>
    </row>
    <row r="186" spans="1:5" x14ac:dyDescent="0.25">
      <c r="A186" t="s">
        <v>547</v>
      </c>
      <c r="B186" t="s">
        <v>459</v>
      </c>
      <c r="C186" t="s">
        <v>346</v>
      </c>
      <c r="E186" t="s">
        <v>258</v>
      </c>
    </row>
    <row r="187" spans="1:5" x14ac:dyDescent="0.25">
      <c r="A187" t="s">
        <v>358</v>
      </c>
      <c r="B187" t="s">
        <v>459</v>
      </c>
      <c r="C187" t="s">
        <v>326</v>
      </c>
      <c r="D187" t="s">
        <v>73</v>
      </c>
      <c r="E187" t="s">
        <v>639</v>
      </c>
    </row>
    <row r="188" spans="1:5" x14ac:dyDescent="0.25">
      <c r="A188" t="s">
        <v>240</v>
      </c>
      <c r="B188" t="s">
        <v>459</v>
      </c>
      <c r="C188" t="s">
        <v>346</v>
      </c>
      <c r="D188" t="s">
        <v>301</v>
      </c>
      <c r="E188" t="s">
        <v>426</v>
      </c>
    </row>
    <row r="189" spans="1:5" x14ac:dyDescent="0.25">
      <c r="A189" t="s">
        <v>40</v>
      </c>
      <c r="B189" t="s">
        <v>370</v>
      </c>
      <c r="C189" t="s">
        <v>326</v>
      </c>
      <c r="E189" t="s">
        <v>71</v>
      </c>
    </row>
    <row r="190" spans="1:5" x14ac:dyDescent="0.25">
      <c r="A190" t="s">
        <v>268</v>
      </c>
      <c r="D190" t="s">
        <v>4</v>
      </c>
      <c r="E190" t="s">
        <v>217</v>
      </c>
    </row>
    <row r="191" spans="1:5" x14ac:dyDescent="0.25">
      <c r="A191" t="s">
        <v>646</v>
      </c>
      <c r="B191" t="s">
        <v>570</v>
      </c>
      <c r="C191" t="s">
        <v>326</v>
      </c>
      <c r="D191" t="s">
        <v>573</v>
      </c>
      <c r="E191" t="s">
        <v>523</v>
      </c>
    </row>
    <row r="192" spans="1:5" x14ac:dyDescent="0.25">
      <c r="A192" t="s">
        <v>57</v>
      </c>
      <c r="B192" t="s">
        <v>459</v>
      </c>
      <c r="C192" t="s">
        <v>616</v>
      </c>
      <c r="E192" t="s">
        <v>491</v>
      </c>
    </row>
    <row r="193" spans="1:5" x14ac:dyDescent="0.25">
      <c r="A193" t="s">
        <v>178</v>
      </c>
      <c r="B193" t="s">
        <v>370</v>
      </c>
      <c r="C193" t="s">
        <v>326</v>
      </c>
      <c r="D193" t="s">
        <v>425</v>
      </c>
      <c r="E193" t="s">
        <v>405</v>
      </c>
    </row>
    <row r="194" spans="1:5" x14ac:dyDescent="0.25">
      <c r="A194" t="s">
        <v>68</v>
      </c>
      <c r="B194" t="s">
        <v>570</v>
      </c>
      <c r="C194" t="s">
        <v>152</v>
      </c>
      <c r="E194" t="s">
        <v>463</v>
      </c>
    </row>
    <row r="195" spans="1:5" x14ac:dyDescent="0.25">
      <c r="A195" t="s">
        <v>185</v>
      </c>
      <c r="B195" t="s">
        <v>123</v>
      </c>
      <c r="C195" t="s">
        <v>346</v>
      </c>
      <c r="D195" t="s">
        <v>649</v>
      </c>
      <c r="E195" t="s">
        <v>83</v>
      </c>
    </row>
    <row r="196" spans="1:5" x14ac:dyDescent="0.25">
      <c r="A196" t="s">
        <v>191</v>
      </c>
      <c r="D196" t="s">
        <v>105</v>
      </c>
      <c r="E196" t="s">
        <v>120</v>
      </c>
    </row>
    <row r="197" spans="1:5" x14ac:dyDescent="0.25">
      <c r="A197" t="s">
        <v>254</v>
      </c>
      <c r="D197" t="s">
        <v>271</v>
      </c>
      <c r="E197" t="s">
        <v>559</v>
      </c>
    </row>
    <row r="198" spans="1:5" x14ac:dyDescent="0.25">
      <c r="A198" t="s">
        <v>543</v>
      </c>
      <c r="B198" t="s">
        <v>459</v>
      </c>
      <c r="C198" t="s">
        <v>326</v>
      </c>
      <c r="E198" t="s">
        <v>336</v>
      </c>
    </row>
    <row r="199" spans="1:5" x14ac:dyDescent="0.25">
      <c r="A199" t="s">
        <v>24</v>
      </c>
      <c r="B199" t="s">
        <v>123</v>
      </c>
      <c r="C199" t="s">
        <v>326</v>
      </c>
      <c r="E199" t="s">
        <v>580</v>
      </c>
    </row>
    <row r="200" spans="1:5" x14ac:dyDescent="0.25">
      <c r="A200" t="s">
        <v>310</v>
      </c>
      <c r="B200" t="s">
        <v>370</v>
      </c>
      <c r="C200" t="s">
        <v>152</v>
      </c>
      <c r="D200" t="s">
        <v>204</v>
      </c>
      <c r="E200" t="s">
        <v>518</v>
      </c>
    </row>
    <row r="201" spans="1:5" x14ac:dyDescent="0.25">
      <c r="A201" t="s">
        <v>327</v>
      </c>
      <c r="B201" t="s">
        <v>370</v>
      </c>
      <c r="C201" t="s">
        <v>152</v>
      </c>
      <c r="E201" t="s">
        <v>2</v>
      </c>
    </row>
    <row r="202" spans="1:5" x14ac:dyDescent="0.25">
      <c r="A202" t="s">
        <v>92</v>
      </c>
      <c r="B202" t="s">
        <v>287</v>
      </c>
      <c r="C202" t="s">
        <v>616</v>
      </c>
      <c r="D202" t="s">
        <v>52</v>
      </c>
      <c r="E202" t="s">
        <v>249</v>
      </c>
    </row>
    <row r="203" spans="1:5" x14ac:dyDescent="0.25">
      <c r="A203" t="s">
        <v>116</v>
      </c>
      <c r="E203" t="s">
        <v>87</v>
      </c>
    </row>
    <row r="204" spans="1:5" x14ac:dyDescent="0.25">
      <c r="A204" t="s">
        <v>227</v>
      </c>
      <c r="B204" t="s">
        <v>123</v>
      </c>
      <c r="C204" t="s">
        <v>326</v>
      </c>
      <c r="D204" t="s">
        <v>200</v>
      </c>
      <c r="E204" t="s">
        <v>450</v>
      </c>
    </row>
    <row r="205" spans="1:5" x14ac:dyDescent="0.25">
      <c r="A205" t="s">
        <v>436</v>
      </c>
      <c r="B205" t="s">
        <v>287</v>
      </c>
      <c r="C205" t="s">
        <v>346</v>
      </c>
      <c r="D205" t="s">
        <v>18</v>
      </c>
      <c r="E205" t="s">
        <v>213</v>
      </c>
    </row>
    <row r="206" spans="1:5" x14ac:dyDescent="0.25">
      <c r="A206" t="s">
        <v>525</v>
      </c>
      <c r="B206" t="s">
        <v>287</v>
      </c>
      <c r="C206" t="s">
        <v>616</v>
      </c>
      <c r="E206" t="s">
        <v>32</v>
      </c>
    </row>
    <row r="207" spans="1:5" x14ac:dyDescent="0.25">
      <c r="A207" t="s">
        <v>80</v>
      </c>
      <c r="B207" t="s">
        <v>459</v>
      </c>
      <c r="C207" t="s">
        <v>326</v>
      </c>
      <c r="D207" t="s">
        <v>565</v>
      </c>
      <c r="E207" t="s">
        <v>477</v>
      </c>
    </row>
    <row r="208" spans="1:5" x14ac:dyDescent="0.25">
      <c r="A208" t="s">
        <v>290</v>
      </c>
      <c r="B208" t="s">
        <v>459</v>
      </c>
      <c r="C208" t="s">
        <v>346</v>
      </c>
      <c r="E208" t="s">
        <v>99</v>
      </c>
    </row>
    <row r="209" spans="1:5" x14ac:dyDescent="0.25">
      <c r="A209" t="s">
        <v>611</v>
      </c>
      <c r="B209" t="s">
        <v>287</v>
      </c>
      <c r="C209" t="s">
        <v>616</v>
      </c>
      <c r="D209" t="s">
        <v>642</v>
      </c>
      <c r="E209" t="s">
        <v>660</v>
      </c>
    </row>
    <row r="210" spans="1:5" x14ac:dyDescent="0.25">
      <c r="A210" t="s">
        <v>93</v>
      </c>
      <c r="B210" t="s">
        <v>570</v>
      </c>
      <c r="C210" t="s">
        <v>346</v>
      </c>
      <c r="E210" t="s">
        <v>538</v>
      </c>
    </row>
    <row r="211" spans="1:5" x14ac:dyDescent="0.25">
      <c r="A211" t="s">
        <v>486</v>
      </c>
      <c r="B211" t="s">
        <v>370</v>
      </c>
      <c r="C211" t="s">
        <v>326</v>
      </c>
      <c r="E211" t="s">
        <v>428</v>
      </c>
    </row>
    <row r="212" spans="1:5" x14ac:dyDescent="0.25">
      <c r="A212" t="s">
        <v>31</v>
      </c>
      <c r="B212" t="s">
        <v>287</v>
      </c>
      <c r="C212" t="s">
        <v>616</v>
      </c>
      <c r="E212" t="s">
        <v>504</v>
      </c>
    </row>
    <row r="213" spans="1:5" x14ac:dyDescent="0.25">
      <c r="A213" t="s">
        <v>418</v>
      </c>
      <c r="B213" t="s">
        <v>370</v>
      </c>
      <c r="C213" t="s">
        <v>152</v>
      </c>
      <c r="D213" t="s">
        <v>412</v>
      </c>
      <c r="E213" t="s">
        <v>297</v>
      </c>
    </row>
    <row r="214" spans="1:5" x14ac:dyDescent="0.25">
      <c r="A214" t="s">
        <v>430</v>
      </c>
      <c r="D214" t="s">
        <v>85</v>
      </c>
      <c r="E214" t="s">
        <v>58</v>
      </c>
    </row>
    <row r="215" spans="1:5" x14ac:dyDescent="0.25">
      <c r="A215" t="s">
        <v>60</v>
      </c>
      <c r="B215" t="s">
        <v>287</v>
      </c>
      <c r="C215" t="s">
        <v>616</v>
      </c>
      <c r="D215" t="s">
        <v>383</v>
      </c>
      <c r="E215" t="s">
        <v>261</v>
      </c>
    </row>
    <row r="216" spans="1:5" x14ac:dyDescent="0.25">
      <c r="A216" t="s">
        <v>172</v>
      </c>
      <c r="D216" t="s">
        <v>356</v>
      </c>
      <c r="E216" t="s">
        <v>287</v>
      </c>
    </row>
    <row r="217" spans="1:5" x14ac:dyDescent="0.25">
      <c r="A217" t="s">
        <v>179</v>
      </c>
      <c r="D217" t="s">
        <v>548</v>
      </c>
      <c r="E217" t="s">
        <v>41</v>
      </c>
    </row>
    <row r="218" spans="1:5" x14ac:dyDescent="0.25">
      <c r="A218" t="s">
        <v>421</v>
      </c>
      <c r="B218" t="s">
        <v>287</v>
      </c>
      <c r="C218" t="s">
        <v>346</v>
      </c>
      <c r="D218" t="s">
        <v>216</v>
      </c>
      <c r="E218" t="s">
        <v>402</v>
      </c>
    </row>
    <row r="219" spans="1:5" x14ac:dyDescent="0.25">
      <c r="A219" t="s">
        <v>63</v>
      </c>
      <c r="B219" t="s">
        <v>570</v>
      </c>
      <c r="C219" t="s">
        <v>152</v>
      </c>
      <c r="E219" t="s">
        <v>480</v>
      </c>
    </row>
    <row r="220" spans="1:5" x14ac:dyDescent="0.25">
      <c r="A220" t="s">
        <v>137</v>
      </c>
      <c r="B220" t="s">
        <v>370</v>
      </c>
      <c r="C220" t="s">
        <v>326</v>
      </c>
      <c r="D220" t="s">
        <v>592</v>
      </c>
      <c r="E220" t="s">
        <v>359</v>
      </c>
    </row>
    <row r="221" spans="1:5" x14ac:dyDescent="0.25">
      <c r="A221" t="s">
        <v>311</v>
      </c>
      <c r="B221" t="s">
        <v>370</v>
      </c>
      <c r="C221" t="s">
        <v>326</v>
      </c>
      <c r="D221" t="s">
        <v>401</v>
      </c>
      <c r="E221" t="s">
        <v>352</v>
      </c>
    </row>
    <row r="222" spans="1:5" x14ac:dyDescent="0.25">
      <c r="A222" t="s">
        <v>264</v>
      </c>
      <c r="B222" t="s">
        <v>370</v>
      </c>
      <c r="C222" t="s">
        <v>326</v>
      </c>
      <c r="D222" t="s">
        <v>642</v>
      </c>
      <c r="E222" t="s">
        <v>69</v>
      </c>
    </row>
    <row r="223" spans="1:5" x14ac:dyDescent="0.25">
      <c r="A223" t="s">
        <v>126</v>
      </c>
      <c r="B223" t="s">
        <v>287</v>
      </c>
      <c r="C223" t="s">
        <v>346</v>
      </c>
      <c r="D223" t="s">
        <v>314</v>
      </c>
      <c r="E223" t="s">
        <v>671</v>
      </c>
    </row>
    <row r="224" spans="1:5" x14ac:dyDescent="0.25">
      <c r="A224" t="s">
        <v>387</v>
      </c>
      <c r="B224" t="s">
        <v>570</v>
      </c>
      <c r="C224" t="s">
        <v>326</v>
      </c>
      <c r="E224" t="s">
        <v>342</v>
      </c>
    </row>
    <row r="225" spans="1:5" x14ac:dyDescent="0.25">
      <c r="A225" t="s">
        <v>140</v>
      </c>
      <c r="B225" t="s">
        <v>287</v>
      </c>
      <c r="C225" t="s">
        <v>326</v>
      </c>
      <c r="E225" t="s">
        <v>474</v>
      </c>
    </row>
    <row r="226" spans="1:5" x14ac:dyDescent="0.25">
      <c r="A226" t="s">
        <v>203</v>
      </c>
      <c r="B226" t="s">
        <v>123</v>
      </c>
      <c r="C226" t="s">
        <v>346</v>
      </c>
      <c r="E226" t="s">
        <v>163</v>
      </c>
    </row>
    <row r="227" spans="1:5" x14ac:dyDescent="0.25">
      <c r="A227" t="s">
        <v>214</v>
      </c>
      <c r="B227" t="s">
        <v>570</v>
      </c>
      <c r="C227" t="s">
        <v>326</v>
      </c>
      <c r="E227" t="s">
        <v>114</v>
      </c>
    </row>
    <row r="228" spans="1:5" x14ac:dyDescent="0.25">
      <c r="A228" t="s">
        <v>550</v>
      </c>
      <c r="B228" t="s">
        <v>287</v>
      </c>
      <c r="C228" t="s">
        <v>616</v>
      </c>
      <c r="E228" t="s">
        <v>575</v>
      </c>
    </row>
    <row r="229" spans="1:5" x14ac:dyDescent="0.25">
      <c r="A229" t="s">
        <v>353</v>
      </c>
      <c r="D229" t="s">
        <v>292</v>
      </c>
      <c r="E229" t="s">
        <v>11</v>
      </c>
    </row>
    <row r="230" spans="1:5" x14ac:dyDescent="0.25">
      <c r="A230" t="s">
        <v>481</v>
      </c>
      <c r="D230" t="s">
        <v>176</v>
      </c>
      <c r="E230" t="s">
        <v>198</v>
      </c>
    </row>
    <row r="231" spans="1:5" x14ac:dyDescent="0.25">
      <c r="A231" t="s">
        <v>360</v>
      </c>
      <c r="B231" t="s">
        <v>287</v>
      </c>
      <c r="C231" t="s">
        <v>616</v>
      </c>
      <c r="E231" t="s">
        <v>239</v>
      </c>
    </row>
    <row r="232" spans="1:5" x14ac:dyDescent="0.25">
      <c r="A232" t="s">
        <v>422</v>
      </c>
      <c r="B232" t="s">
        <v>459</v>
      </c>
      <c r="C232" t="s">
        <v>152</v>
      </c>
      <c r="D232" t="s">
        <v>303</v>
      </c>
      <c r="E232" t="s">
        <v>521</v>
      </c>
    </row>
    <row r="233" spans="1:5" x14ac:dyDescent="0.25">
      <c r="A233" t="s">
        <v>45</v>
      </c>
      <c r="B233" t="s">
        <v>370</v>
      </c>
      <c r="C233" t="s">
        <v>346</v>
      </c>
      <c r="E233" t="s">
        <v>43</v>
      </c>
    </row>
    <row r="234" spans="1:5" x14ac:dyDescent="0.25">
      <c r="A234" t="s">
        <v>244</v>
      </c>
      <c r="B234" t="s">
        <v>370</v>
      </c>
      <c r="C234" t="s">
        <v>152</v>
      </c>
      <c r="E234" t="s">
        <v>490</v>
      </c>
    </row>
    <row r="235" spans="1:5" x14ac:dyDescent="0.25">
      <c r="A235" t="s">
        <v>577</v>
      </c>
      <c r="D235" t="s">
        <v>431</v>
      </c>
      <c r="E235" t="s">
        <v>288</v>
      </c>
    </row>
    <row r="236" spans="1:5" x14ac:dyDescent="0.25">
      <c r="A236" t="s">
        <v>262</v>
      </c>
      <c r="B236" t="s">
        <v>459</v>
      </c>
      <c r="C236" t="s">
        <v>346</v>
      </c>
      <c r="D236" t="s">
        <v>33</v>
      </c>
      <c r="E236" t="s">
        <v>636</v>
      </c>
    </row>
    <row r="237" spans="1:5" x14ac:dyDescent="0.25">
      <c r="A237" t="s">
        <v>441</v>
      </c>
      <c r="D237" t="s">
        <v>542</v>
      </c>
      <c r="E237" t="s">
        <v>679</v>
      </c>
    </row>
    <row r="238" spans="1:5" x14ac:dyDescent="0.25">
      <c r="A238" t="s">
        <v>593</v>
      </c>
      <c r="B238" t="s">
        <v>459</v>
      </c>
      <c r="C238" t="s">
        <v>152</v>
      </c>
      <c r="E238" t="s">
        <v>613</v>
      </c>
    </row>
    <row r="239" spans="1:5" x14ac:dyDescent="0.25">
      <c r="A239" t="s">
        <v>88</v>
      </c>
      <c r="D239" t="s">
        <v>338</v>
      </c>
      <c r="E239" t="s">
        <v>9</v>
      </c>
    </row>
    <row r="240" spans="1:5" x14ac:dyDescent="0.25">
      <c r="A240" t="s">
        <v>475</v>
      </c>
      <c r="D240" t="s">
        <v>384</v>
      </c>
      <c r="E240" t="s">
        <v>20</v>
      </c>
    </row>
    <row r="241" spans="1:5" x14ac:dyDescent="0.25">
      <c r="A241" t="s">
        <v>160</v>
      </c>
      <c r="B241" t="s">
        <v>570</v>
      </c>
      <c r="C241" t="s">
        <v>326</v>
      </c>
      <c r="E241" t="s">
        <v>628</v>
      </c>
    </row>
    <row r="242" spans="1:5" x14ac:dyDescent="0.25">
      <c r="A242" t="s">
        <v>22</v>
      </c>
      <c r="B242" t="s">
        <v>123</v>
      </c>
      <c r="C242" t="s">
        <v>346</v>
      </c>
      <c r="E242" t="s">
        <v>193</v>
      </c>
    </row>
    <row r="243" spans="1:5" x14ac:dyDescent="0.25">
      <c r="A243" t="s">
        <v>403</v>
      </c>
      <c r="B243" t="s">
        <v>370</v>
      </c>
      <c r="C243" t="s">
        <v>152</v>
      </c>
      <c r="D243" t="s">
        <v>597</v>
      </c>
      <c r="E243" t="s">
        <v>344</v>
      </c>
    </row>
    <row r="244" spans="1:5" x14ac:dyDescent="0.25">
      <c r="A244" t="s">
        <v>95</v>
      </c>
      <c r="B244" t="s">
        <v>459</v>
      </c>
      <c r="C244" t="s">
        <v>152</v>
      </c>
      <c r="E244" t="s">
        <v>416</v>
      </c>
    </row>
    <row r="245" spans="1:5" x14ac:dyDescent="0.25">
      <c r="A245" t="s">
        <v>437</v>
      </c>
      <c r="B245" t="s">
        <v>287</v>
      </c>
      <c r="C245" t="s">
        <v>616</v>
      </c>
      <c r="D245" t="s">
        <v>175</v>
      </c>
      <c r="E245" t="s">
        <v>534</v>
      </c>
    </row>
    <row r="246" spans="1:5" x14ac:dyDescent="0.25">
      <c r="A246" t="s">
        <v>148</v>
      </c>
      <c r="B246" t="s">
        <v>287</v>
      </c>
      <c r="C246" t="s">
        <v>616</v>
      </c>
      <c r="D246" t="s">
        <v>573</v>
      </c>
      <c r="E246" t="s">
        <v>654</v>
      </c>
    </row>
    <row r="247" spans="1:5" x14ac:dyDescent="0.25">
      <c r="A247" t="s">
        <v>479</v>
      </c>
      <c r="B247" t="s">
        <v>370</v>
      </c>
      <c r="C247" t="s">
        <v>346</v>
      </c>
      <c r="E247" t="s">
        <v>414</v>
      </c>
    </row>
    <row r="248" spans="1:5" x14ac:dyDescent="0.25">
      <c r="A248" t="s">
        <v>561</v>
      </c>
      <c r="D248" t="s">
        <v>171</v>
      </c>
      <c r="E248" t="s">
        <v>152</v>
      </c>
    </row>
    <row r="249" spans="1:5" x14ac:dyDescent="0.25">
      <c r="A249" t="s">
        <v>678</v>
      </c>
      <c r="B249" t="s">
        <v>570</v>
      </c>
      <c r="C249" t="s">
        <v>326</v>
      </c>
      <c r="E249" t="s">
        <v>498</v>
      </c>
    </row>
    <row r="250" spans="1:5" x14ac:dyDescent="0.25">
      <c r="A250" t="s">
        <v>583</v>
      </c>
      <c r="B250" t="s">
        <v>207</v>
      </c>
      <c r="C250" t="s">
        <v>326</v>
      </c>
      <c r="E250" t="s">
        <v>376</v>
      </c>
    </row>
    <row r="251" spans="1:5" x14ac:dyDescent="0.25">
      <c r="A251" t="s">
        <v>145</v>
      </c>
      <c r="B251" t="s">
        <v>370</v>
      </c>
      <c r="C251" t="s">
        <v>346</v>
      </c>
      <c r="E251" t="s">
        <v>289</v>
      </c>
    </row>
    <row r="252" spans="1:5" x14ac:dyDescent="0.25">
      <c r="A252" t="s">
        <v>101</v>
      </c>
      <c r="B252" t="s">
        <v>570</v>
      </c>
      <c r="C252" t="s">
        <v>152</v>
      </c>
      <c r="E252" t="s">
        <v>51</v>
      </c>
    </row>
    <row r="253" spans="1:5" x14ac:dyDescent="0.25">
      <c r="A253" t="s">
        <v>300</v>
      </c>
      <c r="B253" t="s">
        <v>570</v>
      </c>
      <c r="C253" t="s">
        <v>152</v>
      </c>
      <c r="E253" t="s">
        <v>78</v>
      </c>
    </row>
    <row r="254" spans="1:5" x14ac:dyDescent="0.25">
      <c r="A254" t="s">
        <v>562</v>
      </c>
      <c r="B254" t="s">
        <v>570</v>
      </c>
      <c r="C254" t="s">
        <v>326</v>
      </c>
      <c r="E254" t="s">
        <v>308</v>
      </c>
    </row>
    <row r="255" spans="1:5" x14ac:dyDescent="0.25">
      <c r="A255" t="s">
        <v>125</v>
      </c>
      <c r="B255" t="s">
        <v>570</v>
      </c>
      <c r="C255" t="s">
        <v>326</v>
      </c>
      <c r="E255" t="s">
        <v>408</v>
      </c>
    </row>
    <row r="256" spans="1:5" x14ac:dyDescent="0.25">
      <c r="A256" t="s">
        <v>603</v>
      </c>
      <c r="B256" t="s">
        <v>459</v>
      </c>
      <c r="C256" t="s">
        <v>346</v>
      </c>
      <c r="E256" t="s">
        <v>234</v>
      </c>
    </row>
    <row r="257" spans="1:5" x14ac:dyDescent="0.25">
      <c r="A257" t="s">
        <v>115</v>
      </c>
      <c r="B257" t="s">
        <v>459</v>
      </c>
      <c r="C257" t="s">
        <v>346</v>
      </c>
      <c r="E257" t="s">
        <v>601</v>
      </c>
    </row>
    <row r="258" spans="1:5" x14ac:dyDescent="0.25">
      <c r="A258" t="s">
        <v>668</v>
      </c>
      <c r="D258" t="s">
        <v>170</v>
      </c>
      <c r="E258" t="s">
        <v>557</v>
      </c>
    </row>
    <row r="259" spans="1:5" x14ac:dyDescent="0.25">
      <c r="A259" t="s">
        <v>460</v>
      </c>
      <c r="B259" t="s">
        <v>459</v>
      </c>
      <c r="C259" t="s">
        <v>152</v>
      </c>
      <c r="D259" t="s">
        <v>21</v>
      </c>
      <c r="E259" t="s">
        <v>169</v>
      </c>
    </row>
    <row r="260" spans="1:5" x14ac:dyDescent="0.25">
      <c r="A260" t="s">
        <v>197</v>
      </c>
      <c r="B260" t="s">
        <v>370</v>
      </c>
      <c r="C260" t="s">
        <v>346</v>
      </c>
      <c r="D260" t="s">
        <v>576</v>
      </c>
      <c r="E260" t="s">
        <v>413</v>
      </c>
    </row>
    <row r="261" spans="1:5" x14ac:dyDescent="0.25">
      <c r="A261" t="s">
        <v>16</v>
      </c>
      <c r="B261" t="s">
        <v>123</v>
      </c>
      <c r="C261" t="s">
        <v>346</v>
      </c>
      <c r="D261" t="s">
        <v>245</v>
      </c>
      <c r="E261" t="s">
        <v>658</v>
      </c>
    </row>
    <row r="262" spans="1:5" x14ac:dyDescent="0.25">
      <c r="A262" t="s">
        <v>367</v>
      </c>
      <c r="B262" t="s">
        <v>287</v>
      </c>
      <c r="C262" t="s">
        <v>152</v>
      </c>
      <c r="D262" t="s">
        <v>395</v>
      </c>
      <c r="E262" t="s">
        <v>462</v>
      </c>
    </row>
    <row r="263" spans="1:5" x14ac:dyDescent="0.25">
      <c r="A263" t="s">
        <v>409</v>
      </c>
      <c r="B263" t="s">
        <v>287</v>
      </c>
      <c r="C263" t="s">
        <v>346</v>
      </c>
      <c r="D263" t="s">
        <v>184</v>
      </c>
      <c r="E263" t="s">
        <v>10</v>
      </c>
    </row>
    <row r="264" spans="1:5" x14ac:dyDescent="0.25">
      <c r="A264" t="s">
        <v>324</v>
      </c>
      <c r="B264" t="s">
        <v>287</v>
      </c>
      <c r="C264" t="s">
        <v>616</v>
      </c>
      <c r="D264" t="s">
        <v>494</v>
      </c>
      <c r="E264" t="s">
        <v>689</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Views>
    <sheetView workbookViewId="0"/>
  </sheetViews>
  <sheetFormatPr defaultRowHeight="15" x14ac:dyDescent="0.25"/>
  <cols>
    <col min="1" max="1" width="15.5703125" bestFit="1" customWidth="1"/>
    <col min="2" max="2" width="29.5703125" bestFit="1" customWidth="1"/>
    <col min="3" max="3" width="255" bestFit="1" customWidth="1"/>
    <col min="4" max="4" width="61.28515625" bestFit="1" customWidth="1"/>
  </cols>
  <sheetData>
    <row r="1" spans="1:4" x14ac:dyDescent="0.25">
      <c r="A1" t="s">
        <v>209</v>
      </c>
      <c r="B1" t="s">
        <v>589</v>
      </c>
      <c r="C1" t="s">
        <v>372</v>
      </c>
      <c r="D1" t="s">
        <v>218</v>
      </c>
    </row>
    <row r="2" spans="1:4" x14ac:dyDescent="0.25">
      <c r="A2" t="s">
        <v>471</v>
      </c>
      <c r="B2" t="s">
        <v>257</v>
      </c>
      <c r="C2" t="s">
        <v>122</v>
      </c>
      <c r="D2" t="s">
        <v>141</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GDP Per Capita</vt:lpstr>
      <vt:lpstr>Metadata - Countries</vt:lpstr>
      <vt:lpstr>Metadata - Indicators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dc:creator>
  <cp:lastModifiedBy>user</cp:lastModifiedBy>
  <dcterms:created xsi:type="dcterms:W3CDTF">2018-05-12T03:16:25Z</dcterms:created>
  <dcterms:modified xsi:type="dcterms:W3CDTF">2018-05-12T07:54:58Z</dcterms:modified>
</cp:coreProperties>
</file>