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 activeTab="4"/>
  </bookViews>
  <sheets>
    <sheet name="Jan Exps" sheetId="1" r:id="rId1"/>
    <sheet name="Feb Exps" sheetId="2" r:id="rId2"/>
    <sheet name="Mar Exps" sheetId="3" r:id="rId3"/>
    <sheet name="Qtr Summary" sheetId="4" r:id="rId4"/>
    <sheet name="My Vacation" sheetId="6" r:id="rId5"/>
  </sheets>
  <calcPr calcId="124519"/>
</workbook>
</file>

<file path=xl/calcChain.xml><?xml version="1.0" encoding="utf-8"?>
<calcChain xmlns="http://schemas.openxmlformats.org/spreadsheetml/2006/main">
  <c r="B11" i="6"/>
  <c r="B15"/>
  <c r="B16"/>
  <c r="B17"/>
  <c r="B18"/>
  <c r="B19"/>
  <c r="B20"/>
  <c r="B21"/>
  <c r="B33"/>
  <c r="C10" i="4"/>
  <c r="C11"/>
  <c r="C12"/>
  <c r="C13"/>
  <c r="D13" s="1"/>
  <c r="C9"/>
  <c r="B10"/>
  <c r="B14" s="1"/>
  <c r="B11"/>
  <c r="B12"/>
  <c r="D12" s="1"/>
  <c r="B13"/>
  <c r="B9"/>
  <c r="C14" i="3"/>
  <c r="B14"/>
  <c r="D13"/>
  <c r="D12"/>
  <c r="D11"/>
  <c r="D10"/>
  <c r="D9"/>
  <c r="C14" i="2"/>
  <c r="B14"/>
  <c r="D13"/>
  <c r="D12"/>
  <c r="D11"/>
  <c r="D10"/>
  <c r="D9"/>
  <c r="D14" s="1"/>
  <c r="B14" i="1"/>
  <c r="C14"/>
  <c r="D10"/>
  <c r="D11"/>
  <c r="D12"/>
  <c r="D13"/>
  <c r="D9"/>
  <c r="D9" i="4" l="1"/>
  <c r="D11"/>
  <c r="C14"/>
  <c r="D10"/>
  <c r="D14" i="3"/>
  <c r="D14" i="1"/>
  <c r="D14" i="4" l="1"/>
</calcChain>
</file>

<file path=xl/sharedStrings.xml><?xml version="1.0" encoding="utf-8"?>
<sst xmlns="http://schemas.openxmlformats.org/spreadsheetml/2006/main" count="82" uniqueCount="49">
  <si>
    <t xml:space="preserve">Department </t>
  </si>
  <si>
    <t xml:space="preserve">Production </t>
  </si>
  <si>
    <t>Technical  Support</t>
  </si>
  <si>
    <t>Finance</t>
  </si>
  <si>
    <t xml:space="preserve">Sales and Marketing </t>
  </si>
  <si>
    <t xml:space="preserve">Facilities </t>
  </si>
  <si>
    <t xml:space="preserve">Total </t>
  </si>
  <si>
    <t xml:space="preserve">                               January-March Expenditures </t>
  </si>
  <si>
    <t xml:space="preserve">                  Global Gateway </t>
  </si>
  <si>
    <t xml:space="preserve">     Total</t>
  </si>
  <si>
    <t xml:space="preserve">    Supplies </t>
  </si>
  <si>
    <t xml:space="preserve">  Equipment </t>
  </si>
  <si>
    <t xml:space="preserve">                               January   Expenditures </t>
  </si>
  <si>
    <t xml:space="preserve">                               February Expenditures </t>
  </si>
  <si>
    <t xml:space="preserve">                               March Expenditures </t>
  </si>
  <si>
    <t xml:space="preserve">Total Costs of Trip </t>
  </si>
  <si>
    <t xml:space="preserve">Return Airfare </t>
  </si>
  <si>
    <t>Cost per day:</t>
  </si>
  <si>
    <t>Buying Souvenirs, doing shopping of other items.</t>
  </si>
  <si>
    <t>Buying French Candy Souvenirs,Angelina Bottled Hot Chocolate Souvenir,Crepe mix from Briezh café</t>
  </si>
  <si>
    <t>Tour Musee D’Orsay Visist on Taxi</t>
  </si>
  <si>
    <t>Taxis G7 Pick and Drop</t>
  </si>
  <si>
    <t>Tour of Palace Of Versailles on Taxi</t>
  </si>
  <si>
    <t>Pick and Drop Through Taxi of Taxis G7</t>
  </si>
  <si>
    <t>Tour of Disney Land Fees and Uber Fee</t>
  </si>
  <si>
    <t xml:space="preserve">Uber service  and Admission fees </t>
  </si>
  <si>
    <t>Louvre Art Museum Visit on Taxi and Entry Fee &amp; Pick and drop and Museum Fees</t>
  </si>
  <si>
    <t>Rent of Tour Taxis G7</t>
  </si>
  <si>
    <t>Eifel tower Visit on Rent a car</t>
  </si>
  <si>
    <t xml:space="preserve">Cost of Taxis G7 </t>
  </si>
  <si>
    <t>Food</t>
  </si>
  <si>
    <t xml:space="preserve">Hotel </t>
  </si>
  <si>
    <t>Air France Flight  timing :6:45pm - 8:15am</t>
  </si>
  <si>
    <t>Airfare</t>
  </si>
  <si>
    <t>Use this column to describe the item. For example, name of airline, name of hotel, name of car rental agency or tour, etc.</t>
  </si>
  <si>
    <t>Estimated Cost (CDN dollars; all taxes, etc.)</t>
  </si>
  <si>
    <t>Item</t>
  </si>
  <si>
    <t>December 12 to December 19, 2020</t>
  </si>
  <si>
    <t>Trip Dates:</t>
  </si>
  <si>
    <t xml:space="preserve">I will go to paris for Vacation </t>
  </si>
  <si>
    <t>https://www.orbitz.com/</t>
  </si>
  <si>
    <t xml:space="preserve">epedia.com </t>
  </si>
  <si>
    <t>Travel websites used:</t>
  </si>
  <si>
    <t>Date completed:</t>
  </si>
  <si>
    <t>Name:</t>
  </si>
  <si>
    <t>Documentation</t>
  </si>
  <si>
    <t>Estimated Vacation Expenses (CND)</t>
  </si>
  <si>
    <t>Hotel Magda Champs Elysées Stay for 7 Days</t>
  </si>
  <si>
    <t xml:space="preserve">Dine or Lunch Hotel Magda Champs Elysées Buffet and other hotels meals, KFC and Pizza's </t>
  </si>
</sst>
</file>

<file path=xl/styles.xml><?xml version="1.0" encoding="utf-8"?>
<styleSheet xmlns="http://schemas.openxmlformats.org/spreadsheetml/2006/main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b/>
      <u val="singleAccounting"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2" fillId="4" borderId="1" xfId="0" applyFont="1" applyFill="1" applyBorder="1"/>
    <xf numFmtId="0" fontId="0" fillId="4" borderId="2" xfId="0" applyFill="1" applyBorder="1"/>
    <xf numFmtId="166" fontId="5" fillId="2" borderId="8" xfId="2" applyNumberFormat="1" applyFont="1" applyFill="1" applyBorder="1"/>
    <xf numFmtId="166" fontId="0" fillId="2" borderId="8" xfId="2" applyNumberFormat="1" applyFont="1" applyFill="1" applyBorder="1"/>
    <xf numFmtId="166" fontId="5" fillId="2" borderId="11" xfId="2" applyNumberFormat="1" applyFont="1" applyFill="1" applyBorder="1"/>
    <xf numFmtId="166" fontId="6" fillId="2" borderId="13" xfId="2" applyNumberFormat="1" applyFont="1" applyFill="1" applyBorder="1"/>
    <xf numFmtId="166" fontId="6" fillId="2" borderId="14" xfId="2" applyNumberFormat="1" applyFont="1" applyFill="1" applyBorder="1"/>
    <xf numFmtId="0" fontId="3" fillId="5" borderId="0" xfId="0" applyFont="1" applyFill="1" applyBorder="1"/>
    <xf numFmtId="0" fontId="5" fillId="5" borderId="10" xfId="0" applyFont="1" applyFill="1" applyBorder="1"/>
    <xf numFmtId="0" fontId="0" fillId="5" borderId="10" xfId="0" applyFill="1" applyBorder="1"/>
    <xf numFmtId="0" fontId="6" fillId="5" borderId="12" xfId="0" applyFont="1" applyFill="1" applyBorder="1"/>
    <xf numFmtId="0" fontId="4" fillId="5" borderId="0" xfId="0" applyFont="1" applyFill="1" applyBorder="1"/>
    <xf numFmtId="0" fontId="4" fillId="5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9" fillId="0" borderId="0" xfId="3" applyFont="1"/>
    <xf numFmtId="0" fontId="9" fillId="2" borderId="0" xfId="3" applyFont="1" applyFill="1"/>
    <xf numFmtId="0" fontId="9" fillId="0" borderId="16" xfId="3" applyFont="1" applyBorder="1"/>
    <xf numFmtId="0" fontId="9" fillId="0" borderId="17" xfId="3" applyFont="1" applyBorder="1"/>
    <xf numFmtId="0" fontId="9" fillId="0" borderId="18" xfId="3" applyFont="1" applyBorder="1"/>
    <xf numFmtId="0" fontId="10" fillId="0" borderId="19" xfId="4" applyBorder="1"/>
    <xf numFmtId="0" fontId="9" fillId="0" borderId="0" xfId="3" applyFont="1" applyBorder="1"/>
    <xf numFmtId="0" fontId="9" fillId="0" borderId="20" xfId="3" applyFont="1" applyBorder="1"/>
    <xf numFmtId="0" fontId="9" fillId="0" borderId="19" xfId="3" applyFont="1" applyBorder="1"/>
    <xf numFmtId="0" fontId="11" fillId="0" borderId="15" xfId="3" applyFont="1" applyBorder="1" applyAlignment="1">
      <alignment horizontal="center"/>
    </xf>
    <xf numFmtId="0" fontId="11" fillId="0" borderId="15" xfId="3" applyFont="1" applyBorder="1" applyAlignment="1">
      <alignment horizontal="center" wrapText="1"/>
    </xf>
    <xf numFmtId="0" fontId="12" fillId="0" borderId="0" xfId="3" applyFont="1"/>
    <xf numFmtId="0" fontId="12" fillId="0" borderId="0" xfId="3" applyFont="1" applyAlignment="1">
      <alignment wrapText="1"/>
    </xf>
    <xf numFmtId="165" fontId="7" fillId="0" borderId="0" xfId="1" applyFont="1"/>
    <xf numFmtId="0" fontId="13" fillId="0" borderId="0" xfId="3" applyFont="1"/>
    <xf numFmtId="165" fontId="13" fillId="0" borderId="0" xfId="1" applyFont="1"/>
    <xf numFmtId="165" fontId="12" fillId="0" borderId="0" xfId="3" applyNumberFormat="1" applyFont="1"/>
    <xf numFmtId="0" fontId="9" fillId="0" borderId="20" xfId="3" applyFont="1" applyBorder="1" applyAlignment="1">
      <alignment horizontal="right"/>
    </xf>
    <xf numFmtId="0" fontId="9" fillId="0" borderId="0" xfId="3" applyFont="1" applyBorder="1" applyAlignment="1">
      <alignment horizontal="right"/>
    </xf>
    <xf numFmtId="0" fontId="9" fillId="0" borderId="7" xfId="3" applyFont="1" applyBorder="1" applyAlignment="1">
      <alignment horizontal="center"/>
    </xf>
    <xf numFmtId="0" fontId="9" fillId="0" borderId="8" xfId="3" applyFont="1" applyBorder="1" applyAlignment="1">
      <alignment horizontal="center"/>
    </xf>
    <xf numFmtId="0" fontId="9" fillId="0" borderId="9" xfId="3" applyFont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1"/>
  <c:chart>
    <c:autoTitleDeleted val="1"/>
    <c:view3D>
      <c:rAngAx val="1"/>
    </c:view3D>
    <c:plotArea>
      <c:layout/>
      <c:bar3DChart>
        <c:barDir val="col"/>
        <c:grouping val="stacked"/>
        <c:ser>
          <c:idx val="0"/>
          <c:order val="0"/>
          <c:tx>
            <c:v>Costs </c:v>
          </c:tx>
          <c:cat>
            <c:strRef>
              <c:f>'My Vacation'!$A$14:$A$22</c:f>
              <c:strCache>
                <c:ptCount val="9"/>
                <c:pt idx="0">
                  <c:v>Airfare</c:v>
                </c:pt>
                <c:pt idx="1">
                  <c:v>Hotel </c:v>
                </c:pt>
                <c:pt idx="2">
                  <c:v>Food</c:v>
                </c:pt>
                <c:pt idx="3">
                  <c:v>Cost of Taxis G7 </c:v>
                </c:pt>
                <c:pt idx="4">
                  <c:v>Rent of Tour Taxis G7</c:v>
                </c:pt>
                <c:pt idx="5">
                  <c:v>Uber service  and Admission fees </c:v>
                </c:pt>
                <c:pt idx="6">
                  <c:v>Pick and Drop Through Taxi of Taxis G7</c:v>
                </c:pt>
                <c:pt idx="7">
                  <c:v>Taxis G7 Pick and Drop</c:v>
                </c:pt>
                <c:pt idx="8">
                  <c:v>Buying French Candy Souvenirs,Angelina Bottled Hot Chocolate Souvenir,Crepe mix from Briezh café</c:v>
                </c:pt>
              </c:strCache>
            </c:strRef>
          </c:cat>
          <c:val>
            <c:numRef>
              <c:f>'My Vacation'!$B$14:$B$22</c:f>
              <c:numCache>
                <c:formatCode>General</c:formatCode>
                <c:ptCount val="9"/>
                <c:pt idx="0">
                  <c:v>854</c:v>
                </c:pt>
                <c:pt idx="1">
                  <c:v>1043</c:v>
                </c:pt>
                <c:pt idx="2">
                  <c:v>661</c:v>
                </c:pt>
                <c:pt idx="3">
                  <c:v>42</c:v>
                </c:pt>
                <c:pt idx="4">
                  <c:v>80</c:v>
                </c:pt>
                <c:pt idx="5">
                  <c:v>233</c:v>
                </c:pt>
                <c:pt idx="6">
                  <c:v>145</c:v>
                </c:pt>
                <c:pt idx="7">
                  <c:v>40</c:v>
                </c:pt>
                <c:pt idx="8">
                  <c:v>250</c:v>
                </c:pt>
              </c:numCache>
            </c:numRef>
          </c:val>
        </c:ser>
        <c:dLbls/>
        <c:shape val="box"/>
        <c:axId val="102965248"/>
        <c:axId val="102966784"/>
        <c:axId val="0"/>
      </c:bar3DChart>
      <c:catAx>
        <c:axId val="102965248"/>
        <c:scaling>
          <c:orientation val="minMax"/>
        </c:scaling>
        <c:axPos val="b"/>
        <c:numFmt formatCode="General" sourceLinked="1"/>
        <c:tickLblPos val="nextTo"/>
        <c:crossAx val="102966784"/>
        <c:crosses val="autoZero"/>
        <c:auto val="1"/>
        <c:lblAlgn val="ctr"/>
        <c:lblOffset val="100"/>
      </c:catAx>
      <c:valAx>
        <c:axId val="102966784"/>
        <c:scaling>
          <c:orientation val="minMax"/>
        </c:scaling>
        <c:axPos val="l"/>
        <c:numFmt formatCode="General" sourceLinked="1"/>
        <c:tickLblPos val="nextTo"/>
        <c:crossAx val="10296524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2</xdr:rowOff>
    </xdr:from>
    <xdr:to>
      <xdr:col>2</xdr:col>
      <xdr:colOff>5657850</xdr:colOff>
      <xdr:row>7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524" y="2"/>
          <a:ext cx="10658476" cy="140969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3</xdr:col>
      <xdr:colOff>257175</xdr:colOff>
      <xdr:row>15</xdr:row>
      <xdr:rowOff>147636</xdr:rowOff>
    </xdr:from>
    <xdr:to>
      <xdr:col>11</xdr:col>
      <xdr:colOff>400050</xdr:colOff>
      <xdr:row>28</xdr:row>
      <xdr:rowOff>57149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rbitz.com/" TargetMode="External"/><Relationship Id="rId1" Type="http://schemas.openxmlformats.org/officeDocument/2006/relationships/hyperlink" Target="https://www.expedia.com/Hotel-Search?packageType=fh&amp;searchProduct=hotel&amp;c=012a4c8f-e055-40eb-b6d3-b68b91423e21&amp;adults=1&amp;originId=5921113&amp;ftla=YYZ&amp;destination=Paris+(and+vicinity),+France&amp;destinationId=179898&amp;ttla=PAR&amp;startDate=12/12/2020&amp;isPartialStay=1&amp;c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5:D15"/>
  <sheetViews>
    <sheetView workbookViewId="0">
      <selection activeCell="B16" sqref="B16"/>
    </sheetView>
  </sheetViews>
  <sheetFormatPr defaultRowHeight="15"/>
  <cols>
    <col min="1" max="1" width="19.42578125" bestFit="1" customWidth="1"/>
    <col min="2" max="2" width="14.28515625" customWidth="1"/>
    <col min="3" max="3" width="17.7109375" customWidth="1"/>
    <col min="4" max="4" width="14.140625" customWidth="1"/>
  </cols>
  <sheetData>
    <row r="5" spans="1:4" ht="31.5" customHeight="1" thickBot="1"/>
    <row r="6" spans="1:4" ht="36" customHeight="1" thickTop="1" thickBot="1">
      <c r="A6" s="1" t="s">
        <v>8</v>
      </c>
      <c r="B6" s="1"/>
      <c r="C6" s="1"/>
      <c r="D6" s="2"/>
    </row>
    <row r="7" spans="1:4" ht="20.25" thickTop="1" thickBot="1">
      <c r="A7" s="8" t="s">
        <v>12</v>
      </c>
      <c r="B7" s="8"/>
      <c r="C7" s="12"/>
      <c r="D7" s="13"/>
    </row>
    <row r="8" spans="1:4" ht="16.5" thickTop="1">
      <c r="A8" s="14" t="s">
        <v>0</v>
      </c>
      <c r="B8" s="15" t="s">
        <v>10</v>
      </c>
      <c r="C8" s="15" t="s">
        <v>11</v>
      </c>
      <c r="D8" s="16" t="s">
        <v>9</v>
      </c>
    </row>
    <row r="9" spans="1:4">
      <c r="A9" s="9" t="s">
        <v>1</v>
      </c>
      <c r="B9" s="3">
        <v>25425</v>
      </c>
      <c r="C9" s="3">
        <v>135500</v>
      </c>
      <c r="D9" s="5">
        <f>C9+B9</f>
        <v>160925</v>
      </c>
    </row>
    <row r="10" spans="1:4">
      <c r="A10" s="10" t="s">
        <v>2</v>
      </c>
      <c r="B10" s="4">
        <v>14500</v>
      </c>
      <c r="C10" s="3">
        <v>65000</v>
      </c>
      <c r="D10" s="5">
        <f>C10+B10</f>
        <v>79500</v>
      </c>
    </row>
    <row r="11" spans="1:4">
      <c r="A11" s="10" t="s">
        <v>3</v>
      </c>
      <c r="B11" s="4">
        <v>5790</v>
      </c>
      <c r="C11" s="3">
        <v>22000</v>
      </c>
      <c r="D11" s="5">
        <f>C11+B11</f>
        <v>27790</v>
      </c>
    </row>
    <row r="12" spans="1:4">
      <c r="A12" s="10" t="s">
        <v>4</v>
      </c>
      <c r="B12" s="4">
        <v>35425</v>
      </c>
      <c r="C12" s="3">
        <v>8525</v>
      </c>
      <c r="D12" s="5">
        <f>C12+B12</f>
        <v>43950</v>
      </c>
    </row>
    <row r="13" spans="1:4">
      <c r="A13" s="10" t="s">
        <v>5</v>
      </c>
      <c r="B13" s="4">
        <v>6000</v>
      </c>
      <c r="C13" s="3">
        <v>1200</v>
      </c>
      <c r="D13" s="5">
        <f>C13+B13</f>
        <v>7200</v>
      </c>
    </row>
    <row r="14" spans="1:4" ht="16.5" thickBot="1">
      <c r="A14" s="11" t="s">
        <v>6</v>
      </c>
      <c r="B14" s="6">
        <f t="shared" ref="B14:C14" si="0">SUM(B9:B13)</f>
        <v>87140</v>
      </c>
      <c r="C14" s="6">
        <f t="shared" si="0"/>
        <v>232225</v>
      </c>
      <c r="D14" s="7">
        <f>SUM(D9:D13)</f>
        <v>319365</v>
      </c>
    </row>
    <row r="15" spans="1:4" ht="15.75" thickTop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/>
  </sheetPr>
  <dimension ref="A5:D15"/>
  <sheetViews>
    <sheetView topLeftCell="A10" workbookViewId="0">
      <selection activeCell="C19" sqref="C19"/>
    </sheetView>
  </sheetViews>
  <sheetFormatPr defaultRowHeight="15"/>
  <cols>
    <col min="1" max="1" width="19.42578125" bestFit="1" customWidth="1"/>
    <col min="2" max="2" width="14.28515625" customWidth="1"/>
    <col min="3" max="3" width="17.7109375" customWidth="1"/>
    <col min="4" max="4" width="14.140625" customWidth="1"/>
  </cols>
  <sheetData>
    <row r="5" spans="1:4" ht="15.75" thickBot="1"/>
    <row r="6" spans="1:4" ht="33" thickTop="1" thickBot="1">
      <c r="A6" s="1" t="s">
        <v>8</v>
      </c>
      <c r="B6" s="1"/>
      <c r="C6" s="1"/>
      <c r="D6" s="2"/>
    </row>
    <row r="7" spans="1:4" ht="20.25" thickTop="1" thickBot="1">
      <c r="A7" s="8" t="s">
        <v>13</v>
      </c>
      <c r="B7" s="8"/>
      <c r="C7" s="12"/>
      <c r="D7" s="13"/>
    </row>
    <row r="8" spans="1:4" ht="16.5" thickTop="1">
      <c r="A8" s="14" t="s">
        <v>0</v>
      </c>
      <c r="B8" s="15" t="s">
        <v>10</v>
      </c>
      <c r="C8" s="15" t="s">
        <v>11</v>
      </c>
      <c r="D8" s="16" t="s">
        <v>9</v>
      </c>
    </row>
    <row r="9" spans="1:4">
      <c r="A9" s="9" t="s">
        <v>1</v>
      </c>
      <c r="B9" s="3">
        <v>38550</v>
      </c>
      <c r="C9" s="3">
        <v>88500</v>
      </c>
      <c r="D9" s="5">
        <f>C9+B9</f>
        <v>127050</v>
      </c>
    </row>
    <row r="10" spans="1:4">
      <c r="A10" s="10" t="s">
        <v>2</v>
      </c>
      <c r="B10" s="4">
        <v>14500</v>
      </c>
      <c r="C10" s="3">
        <v>44250</v>
      </c>
      <c r="D10" s="5">
        <f>C10+B10</f>
        <v>58750</v>
      </c>
    </row>
    <row r="11" spans="1:4">
      <c r="A11" s="10" t="s">
        <v>3</v>
      </c>
      <c r="B11" s="4">
        <v>7500</v>
      </c>
      <c r="C11" s="3">
        <v>22000</v>
      </c>
      <c r="D11" s="5">
        <f>C11+B11</f>
        <v>29500</v>
      </c>
    </row>
    <row r="12" spans="1:4">
      <c r="A12" s="10" t="s">
        <v>4</v>
      </c>
      <c r="B12" s="4">
        <v>35425</v>
      </c>
      <c r="C12" s="3">
        <v>8525</v>
      </c>
      <c r="D12" s="5">
        <f>C12+B12</f>
        <v>43950</v>
      </c>
    </row>
    <row r="13" spans="1:4">
      <c r="A13" s="10" t="s">
        <v>5</v>
      </c>
      <c r="B13" s="4">
        <v>6000</v>
      </c>
      <c r="C13" s="3">
        <v>1200</v>
      </c>
      <c r="D13" s="5">
        <f>C13+B13</f>
        <v>7200</v>
      </c>
    </row>
    <row r="14" spans="1:4" ht="16.5" thickBot="1">
      <c r="A14" s="11" t="s">
        <v>6</v>
      </c>
      <c r="B14" s="6">
        <f t="shared" ref="B14:C14" si="0">SUM(B9:B13)</f>
        <v>101975</v>
      </c>
      <c r="C14" s="6">
        <f t="shared" si="0"/>
        <v>164475</v>
      </c>
      <c r="D14" s="7">
        <f>SUM(D9:D13)</f>
        <v>266450</v>
      </c>
    </row>
    <row r="15" spans="1:4" ht="15.75" thickTop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/>
  </sheetPr>
  <dimension ref="A5:D15"/>
  <sheetViews>
    <sheetView topLeftCell="A10" workbookViewId="0">
      <selection activeCell="F8" sqref="F8"/>
    </sheetView>
  </sheetViews>
  <sheetFormatPr defaultRowHeight="15"/>
  <cols>
    <col min="1" max="1" width="19.42578125" bestFit="1" customWidth="1"/>
    <col min="2" max="2" width="14.28515625" customWidth="1"/>
    <col min="3" max="3" width="17.7109375" customWidth="1"/>
    <col min="4" max="4" width="14.140625" customWidth="1"/>
  </cols>
  <sheetData>
    <row r="5" spans="1:4" ht="15.75" thickBot="1"/>
    <row r="6" spans="1:4" ht="33" thickTop="1" thickBot="1">
      <c r="A6" s="1" t="s">
        <v>8</v>
      </c>
      <c r="B6" s="1"/>
      <c r="C6" s="1"/>
      <c r="D6" s="2"/>
    </row>
    <row r="7" spans="1:4" ht="20.25" thickTop="1" thickBot="1">
      <c r="A7" s="8" t="s">
        <v>14</v>
      </c>
      <c r="B7" s="8"/>
      <c r="C7" s="12"/>
      <c r="D7" s="13"/>
    </row>
    <row r="8" spans="1:4" ht="16.5" thickTop="1">
      <c r="A8" s="14" t="s">
        <v>0</v>
      </c>
      <c r="B8" s="15" t="s">
        <v>10</v>
      </c>
      <c r="C8" s="15" t="s">
        <v>11</v>
      </c>
      <c r="D8" s="16" t="s">
        <v>9</v>
      </c>
    </row>
    <row r="9" spans="1:4">
      <c r="A9" s="9" t="s">
        <v>1</v>
      </c>
      <c r="B9" s="3">
        <v>65000</v>
      </c>
      <c r="C9" s="3">
        <v>150000</v>
      </c>
      <c r="D9" s="5">
        <f>C9+B9</f>
        <v>215000</v>
      </c>
    </row>
    <row r="10" spans="1:4">
      <c r="A10" s="10" t="s">
        <v>2</v>
      </c>
      <c r="B10" s="4">
        <v>21750</v>
      </c>
      <c r="C10" s="3">
        <v>43525</v>
      </c>
      <c r="D10" s="5">
        <f>C10+B10</f>
        <v>65275</v>
      </c>
    </row>
    <row r="11" spans="1:4">
      <c r="A11" s="10" t="s">
        <v>3</v>
      </c>
      <c r="B11" s="4">
        <v>5790</v>
      </c>
      <c r="C11" s="3">
        <v>22000</v>
      </c>
      <c r="D11" s="5">
        <f>C11+B11</f>
        <v>27790</v>
      </c>
    </row>
    <row r="12" spans="1:4">
      <c r="A12" s="10" t="s">
        <v>4</v>
      </c>
      <c r="B12" s="4">
        <v>35425</v>
      </c>
      <c r="C12" s="3">
        <v>8525</v>
      </c>
      <c r="D12" s="5">
        <f>C12+B12</f>
        <v>43950</v>
      </c>
    </row>
    <row r="13" spans="1:4">
      <c r="A13" s="10" t="s">
        <v>5</v>
      </c>
      <c r="B13" s="4">
        <v>6000</v>
      </c>
      <c r="C13" s="3">
        <v>18450</v>
      </c>
      <c r="D13" s="5">
        <f>C13+B13</f>
        <v>24450</v>
      </c>
    </row>
    <row r="14" spans="1:4" ht="16.5" thickBot="1">
      <c r="A14" s="11" t="s">
        <v>6</v>
      </c>
      <c r="B14" s="6">
        <f t="shared" ref="B14:C14" si="0">SUM(B9:B13)</f>
        <v>133965</v>
      </c>
      <c r="C14" s="6">
        <f t="shared" si="0"/>
        <v>242500</v>
      </c>
      <c r="D14" s="7">
        <f>SUM(D9:D13)</f>
        <v>376465</v>
      </c>
    </row>
    <row r="15" spans="1:4" ht="15.75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/>
  </sheetPr>
  <dimension ref="A5:D15"/>
  <sheetViews>
    <sheetView topLeftCell="A7" workbookViewId="0">
      <selection activeCell="E20" sqref="E20"/>
    </sheetView>
  </sheetViews>
  <sheetFormatPr defaultRowHeight="15"/>
  <cols>
    <col min="1" max="1" width="19.42578125" bestFit="1" customWidth="1"/>
    <col min="2" max="2" width="14.28515625" customWidth="1"/>
    <col min="3" max="3" width="17.7109375" customWidth="1"/>
    <col min="4" max="4" width="14.140625" customWidth="1"/>
  </cols>
  <sheetData>
    <row r="5" spans="1:4" ht="15.75" thickBot="1"/>
    <row r="6" spans="1:4" ht="33" thickTop="1" thickBot="1">
      <c r="A6" s="1" t="s">
        <v>8</v>
      </c>
      <c r="B6" s="1"/>
      <c r="C6" s="1"/>
      <c r="D6" s="2"/>
    </row>
    <row r="7" spans="1:4" ht="20.25" thickTop="1" thickBot="1">
      <c r="A7" s="8" t="s">
        <v>7</v>
      </c>
      <c r="B7" s="8"/>
      <c r="C7" s="12"/>
      <c r="D7" s="13"/>
    </row>
    <row r="8" spans="1:4" ht="16.5" thickTop="1">
      <c r="A8" s="14" t="s">
        <v>0</v>
      </c>
      <c r="B8" s="15" t="s">
        <v>10</v>
      </c>
      <c r="C8" s="15" t="s">
        <v>11</v>
      </c>
      <c r="D8" s="16" t="s">
        <v>9</v>
      </c>
    </row>
    <row r="9" spans="1:4">
      <c r="A9" s="9" t="s">
        <v>1</v>
      </c>
      <c r="B9" s="3">
        <f>'Jan Exps'!B9+'Feb Exps'!B9+'Mar Exps'!B9</f>
        <v>128975</v>
      </c>
      <c r="C9" s="3">
        <f>'Jan Exps'!C9+'Feb Exps'!C9+'Mar Exps'!C9</f>
        <v>374000</v>
      </c>
      <c r="D9" s="5">
        <f>C9+B9</f>
        <v>502975</v>
      </c>
    </row>
    <row r="10" spans="1:4">
      <c r="A10" s="10" t="s">
        <v>2</v>
      </c>
      <c r="B10" s="3">
        <f>'Jan Exps'!B10+'Feb Exps'!B10+'Mar Exps'!B10</f>
        <v>50750</v>
      </c>
      <c r="C10" s="3">
        <f>'Jan Exps'!C10+'Feb Exps'!C10+'Mar Exps'!C10</f>
        <v>152775</v>
      </c>
      <c r="D10" s="5">
        <f>C10+B10</f>
        <v>203525</v>
      </c>
    </row>
    <row r="11" spans="1:4">
      <c r="A11" s="10" t="s">
        <v>3</v>
      </c>
      <c r="B11" s="3">
        <f>'Jan Exps'!B11+'Feb Exps'!B11+'Mar Exps'!B11</f>
        <v>19080</v>
      </c>
      <c r="C11" s="3">
        <f>'Jan Exps'!C11+'Feb Exps'!C11+'Mar Exps'!C11</f>
        <v>66000</v>
      </c>
      <c r="D11" s="5">
        <f>C11+B11</f>
        <v>85080</v>
      </c>
    </row>
    <row r="12" spans="1:4">
      <c r="A12" s="10" t="s">
        <v>4</v>
      </c>
      <c r="B12" s="3">
        <f>'Jan Exps'!B12+'Feb Exps'!B12+'Mar Exps'!B12</f>
        <v>106275</v>
      </c>
      <c r="C12" s="3">
        <f>'Jan Exps'!C12+'Feb Exps'!C12+'Mar Exps'!C12</f>
        <v>25575</v>
      </c>
      <c r="D12" s="5">
        <f>C12+B12</f>
        <v>131850</v>
      </c>
    </row>
    <row r="13" spans="1:4">
      <c r="A13" s="10" t="s">
        <v>5</v>
      </c>
      <c r="B13" s="3">
        <f>'Jan Exps'!B13+'Feb Exps'!B13+'Mar Exps'!B13</f>
        <v>18000</v>
      </c>
      <c r="C13" s="3">
        <f>'Jan Exps'!C13+'Feb Exps'!C13+'Mar Exps'!C13</f>
        <v>20850</v>
      </c>
      <c r="D13" s="5">
        <f>C13+B13</f>
        <v>38850</v>
      </c>
    </row>
    <row r="14" spans="1:4" ht="16.5" thickBot="1">
      <c r="A14" s="11" t="s">
        <v>6</v>
      </c>
      <c r="B14" s="6">
        <f t="shared" ref="B14:C14" si="0">SUM(B9:B13)</f>
        <v>323080</v>
      </c>
      <c r="C14" s="6">
        <f t="shared" si="0"/>
        <v>639200</v>
      </c>
      <c r="D14" s="7">
        <f>SUM(D9:D13)</f>
        <v>962280</v>
      </c>
    </row>
    <row r="15" spans="1:4" ht="15.75" thickTop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G33"/>
  <sheetViews>
    <sheetView tabSelected="1" workbookViewId="0">
      <selection activeCell="C15" sqref="C15"/>
    </sheetView>
  </sheetViews>
  <sheetFormatPr defaultColWidth="9.140625" defaultRowHeight="15"/>
  <cols>
    <col min="1" max="1" width="57.7109375" style="17" bestFit="1" customWidth="1"/>
    <col min="2" max="2" width="17.42578125" style="17" customWidth="1"/>
    <col min="3" max="3" width="85.7109375" style="17" bestFit="1" customWidth="1"/>
    <col min="4" max="4" width="5.28515625" style="17" customWidth="1"/>
    <col min="5" max="6" width="9.140625" style="17"/>
    <col min="7" max="7" width="35" style="17" customWidth="1"/>
    <col min="8" max="16384" width="9.140625" style="17"/>
  </cols>
  <sheetData>
    <row r="1" spans="1:7">
      <c r="A1" s="18"/>
      <c r="B1" s="18"/>
      <c r="C1" s="18"/>
      <c r="D1" s="36" t="s">
        <v>45</v>
      </c>
      <c r="E1" s="37"/>
      <c r="F1" s="37"/>
      <c r="G1" s="38"/>
    </row>
    <row r="2" spans="1:7">
      <c r="A2" s="18"/>
      <c r="B2" s="18"/>
      <c r="C2" s="18"/>
      <c r="D2" s="34" t="s">
        <v>44</v>
      </c>
      <c r="E2" s="35"/>
      <c r="F2" s="35"/>
      <c r="G2" s="25"/>
    </row>
    <row r="3" spans="1:7">
      <c r="A3" s="18"/>
      <c r="B3" s="18"/>
      <c r="C3" s="18"/>
      <c r="D3" s="34" t="s">
        <v>43</v>
      </c>
      <c r="E3" s="35"/>
      <c r="F3" s="35"/>
      <c r="G3" s="25"/>
    </row>
    <row r="4" spans="1:7" ht="15.75">
      <c r="A4" s="18"/>
      <c r="B4" s="18"/>
      <c r="C4" s="18"/>
      <c r="D4" s="34" t="s">
        <v>42</v>
      </c>
      <c r="E4" s="35"/>
      <c r="F4" s="35"/>
      <c r="G4" s="22" t="s">
        <v>41</v>
      </c>
    </row>
    <row r="5" spans="1:7" ht="15.75">
      <c r="A5" s="18"/>
      <c r="B5" s="18"/>
      <c r="C5" s="18"/>
      <c r="D5" s="24"/>
      <c r="E5" s="23"/>
      <c r="F5" s="23"/>
      <c r="G5" s="22" t="s">
        <v>40</v>
      </c>
    </row>
    <row r="6" spans="1:7">
      <c r="A6" s="18"/>
      <c r="B6" s="18"/>
      <c r="C6" s="18"/>
      <c r="D6" s="21"/>
      <c r="E6" s="20"/>
      <c r="F6" s="20"/>
      <c r="G6" s="19"/>
    </row>
    <row r="7" spans="1:7">
      <c r="A7" s="18"/>
      <c r="B7" s="18"/>
      <c r="C7" s="18"/>
    </row>
    <row r="8" spans="1:7" ht="15.75" customHeight="1">
      <c r="A8" s="18"/>
      <c r="B8" s="18"/>
      <c r="C8" s="18"/>
    </row>
    <row r="9" spans="1:7" ht="16.5" customHeight="1"/>
    <row r="10" spans="1:7" ht="24" customHeight="1">
      <c r="A10" s="29" t="s">
        <v>39</v>
      </c>
      <c r="B10" s="28"/>
      <c r="C10" s="28"/>
    </row>
    <row r="11" spans="1:7" ht="15.75">
      <c r="A11" s="28" t="s">
        <v>46</v>
      </c>
      <c r="B11" s="33">
        <f>B33</f>
        <v>4248</v>
      </c>
      <c r="C11" s="28"/>
    </row>
    <row r="12" spans="1:7" ht="15.75">
      <c r="A12" s="28" t="s">
        <v>38</v>
      </c>
      <c r="B12" s="28" t="s">
        <v>37</v>
      </c>
      <c r="C12" s="28"/>
    </row>
    <row r="13" spans="1:7" ht="51" customHeight="1" thickBot="1">
      <c r="A13" s="26" t="s">
        <v>36</v>
      </c>
      <c r="B13" s="27" t="s">
        <v>35</v>
      </c>
      <c r="C13" s="27" t="s">
        <v>34</v>
      </c>
    </row>
    <row r="14" spans="1:7" ht="15.75">
      <c r="A14" s="28" t="s">
        <v>33</v>
      </c>
      <c r="B14" s="28">
        <v>854</v>
      </c>
      <c r="C14" s="28" t="s">
        <v>32</v>
      </c>
    </row>
    <row r="15" spans="1:7" ht="23.25" customHeight="1">
      <c r="A15" s="28" t="s">
        <v>31</v>
      </c>
      <c r="B15" s="28">
        <f>149*7</f>
        <v>1043</v>
      </c>
      <c r="C15" s="28" t="s">
        <v>47</v>
      </c>
    </row>
    <row r="16" spans="1:7" ht="35.25" customHeight="1">
      <c r="A16" s="28" t="s">
        <v>30</v>
      </c>
      <c r="B16" s="28">
        <f>161+500</f>
        <v>661</v>
      </c>
      <c r="C16" s="29" t="s">
        <v>48</v>
      </c>
    </row>
    <row r="17" spans="1:3" ht="15.75">
      <c r="A17" s="28" t="s">
        <v>29</v>
      </c>
      <c r="B17" s="28">
        <f>21*2</f>
        <v>42</v>
      </c>
      <c r="C17" s="28" t="s">
        <v>28</v>
      </c>
    </row>
    <row r="18" spans="1:3" ht="15.95" customHeight="1">
      <c r="A18" s="28" t="s">
        <v>27</v>
      </c>
      <c r="B18" s="28">
        <f>(25*2)+30</f>
        <v>80</v>
      </c>
      <c r="C18" s="28" t="s">
        <v>26</v>
      </c>
    </row>
    <row r="19" spans="1:3" ht="15.75">
      <c r="A19" s="28" t="s">
        <v>25</v>
      </c>
      <c r="B19" s="28">
        <f>122+111</f>
        <v>233</v>
      </c>
      <c r="C19" s="28" t="s">
        <v>24</v>
      </c>
    </row>
    <row r="20" spans="1:3" ht="15.95" customHeight="1">
      <c r="A20" s="28" t="s">
        <v>23</v>
      </c>
      <c r="B20" s="28">
        <f>(58*2)+(20*1.45)</f>
        <v>145</v>
      </c>
      <c r="C20" s="28" t="s">
        <v>22</v>
      </c>
    </row>
    <row r="21" spans="1:3" ht="15.75">
      <c r="A21" s="28" t="s">
        <v>21</v>
      </c>
      <c r="B21" s="28">
        <f>20*2</f>
        <v>40</v>
      </c>
      <c r="C21" s="28" t="s">
        <v>20</v>
      </c>
    </row>
    <row r="22" spans="1:3" ht="43.5" customHeight="1">
      <c r="A22" s="29" t="s">
        <v>19</v>
      </c>
      <c r="B22" s="28">
        <v>250</v>
      </c>
      <c r="C22" s="28" t="s">
        <v>18</v>
      </c>
    </row>
    <row r="23" spans="1:3" ht="15.75">
      <c r="A23" s="28"/>
      <c r="B23" s="28"/>
      <c r="C23" s="28"/>
    </row>
    <row r="24" spans="1:3" ht="15.75">
      <c r="A24" s="28"/>
      <c r="B24" s="28"/>
      <c r="C24" s="28"/>
    </row>
    <row r="25" spans="1:3" ht="15.75">
      <c r="A25" s="28" t="s">
        <v>17</v>
      </c>
      <c r="B25" s="30">
        <v>250</v>
      </c>
      <c r="C25" s="28"/>
    </row>
    <row r="32" spans="1:3" ht="15.75">
      <c r="A32" s="28" t="s">
        <v>16</v>
      </c>
      <c r="B32" s="28">
        <v>900</v>
      </c>
    </row>
    <row r="33" spans="1:2" ht="23.25">
      <c r="A33" s="31" t="s">
        <v>15</v>
      </c>
      <c r="B33" s="32">
        <f>B32+SUM(B14:B22)</f>
        <v>4248</v>
      </c>
    </row>
  </sheetData>
  <mergeCells count="4">
    <mergeCell ref="D2:F2"/>
    <mergeCell ref="D3:F3"/>
    <mergeCell ref="D4:F4"/>
    <mergeCell ref="D1:G1"/>
  </mergeCells>
  <hyperlinks>
    <hyperlink ref="G4" r:id="rId1"/>
    <hyperlink ref="G5" r:id="rId2"/>
  </hyperlinks>
  <printOptions headings="1" gridLines="1"/>
  <pageMargins left="0.75" right="0.75" top="1" bottom="1" header="0.5" footer="0.5"/>
  <pageSetup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Jan Exps</vt:lpstr>
      <vt:lpstr>Feb Exps</vt:lpstr>
      <vt:lpstr>Mar Exps</vt:lpstr>
      <vt:lpstr>Qtr Summary</vt:lpstr>
      <vt:lpstr>My Vacation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Jakhro Sahab</dc:creator>
  <cp:lastModifiedBy>Exploring</cp:lastModifiedBy>
  <dcterms:created xsi:type="dcterms:W3CDTF">2020-04-11T08:36:34Z</dcterms:created>
  <dcterms:modified xsi:type="dcterms:W3CDTF">2020-04-11T15:55:53Z</dcterms:modified>
</cp:coreProperties>
</file>