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A-Topic 3 Part 1&amp;2" sheetId="1" r:id="rId1"/>
    <sheet name="A-Topic 3 Part 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" i="2" l="1"/>
  <c r="C20" i="2" l="1"/>
  <c r="D20" i="2"/>
  <c r="E20" i="2"/>
  <c r="E23" i="2" s="1"/>
  <c r="E24" i="2" s="1"/>
  <c r="F20" i="2"/>
  <c r="G20" i="2"/>
  <c r="H20" i="2"/>
  <c r="I20" i="2"/>
  <c r="J20" i="2"/>
  <c r="J23" i="2" s="1"/>
  <c r="J24" i="2" s="1"/>
  <c r="F25" i="2" s="1"/>
  <c r="K20" i="2"/>
  <c r="L20" i="2"/>
  <c r="M20" i="2"/>
  <c r="B20" i="2"/>
  <c r="B23" i="2" s="1"/>
  <c r="H43" i="2"/>
  <c r="H36" i="2"/>
  <c r="H37" i="2"/>
  <c r="C24" i="2"/>
  <c r="K24" i="2"/>
  <c r="G25" i="2" s="1"/>
  <c r="C23" i="2"/>
  <c r="D23" i="2"/>
  <c r="D24" i="2" s="1"/>
  <c r="G23" i="2"/>
  <c r="G24" i="2" s="1"/>
  <c r="C25" i="2" s="1"/>
  <c r="H23" i="2"/>
  <c r="H24" i="2" s="1"/>
  <c r="D25" i="2" s="1"/>
  <c r="I23" i="2"/>
  <c r="I24" i="2" s="1"/>
  <c r="E25" i="2" s="1"/>
  <c r="K23" i="2"/>
  <c r="L23" i="2"/>
  <c r="L24" i="2" s="1"/>
  <c r="H25" i="2" s="1"/>
  <c r="M23" i="2"/>
  <c r="M24" i="2" s="1"/>
  <c r="I25" i="2" s="1"/>
  <c r="C13" i="2"/>
  <c r="D13" i="2"/>
  <c r="E13" i="2"/>
  <c r="F13" i="2"/>
  <c r="G13" i="2"/>
  <c r="H13" i="2"/>
  <c r="I13" i="2"/>
  <c r="J13" i="2"/>
  <c r="B13" i="2"/>
  <c r="B12" i="2"/>
  <c r="D12" i="2"/>
  <c r="E12" i="2"/>
  <c r="F12" i="2"/>
  <c r="I12" i="2"/>
  <c r="J12" i="2"/>
  <c r="K12" i="2"/>
  <c r="L12" i="2"/>
  <c r="M12" i="2"/>
  <c r="D11" i="2"/>
  <c r="E11" i="2"/>
  <c r="F11" i="2"/>
  <c r="I11" i="2"/>
  <c r="J11" i="2"/>
  <c r="K11" i="2"/>
  <c r="L11" i="2"/>
  <c r="M11" i="2"/>
  <c r="B11" i="2"/>
  <c r="C25" i="1"/>
  <c r="D25" i="1"/>
  <c r="E25" i="1"/>
  <c r="F25" i="1"/>
  <c r="G25" i="1"/>
  <c r="H25" i="1"/>
  <c r="I25" i="1"/>
  <c r="B25" i="1"/>
  <c r="C24" i="1"/>
  <c r="D24" i="1"/>
  <c r="E24" i="1"/>
  <c r="F24" i="1"/>
  <c r="G24" i="1"/>
  <c r="H24" i="1"/>
  <c r="I24" i="1"/>
  <c r="J24" i="1"/>
  <c r="K24" i="1"/>
  <c r="L24" i="1"/>
  <c r="M24" i="1"/>
  <c r="B24" i="1"/>
  <c r="C12" i="1"/>
  <c r="D12" i="1"/>
  <c r="E12" i="1"/>
  <c r="B13" i="1" s="1"/>
  <c r="F12" i="1"/>
  <c r="C13" i="1" s="1"/>
  <c r="G12" i="1"/>
  <c r="H12" i="1"/>
  <c r="I12" i="1"/>
  <c r="J12" i="1"/>
  <c r="G13" i="1" s="1"/>
  <c r="K12" i="1"/>
  <c r="L12" i="1"/>
  <c r="M12" i="1"/>
  <c r="B12" i="1"/>
  <c r="D13" i="1"/>
  <c r="E13" i="1"/>
  <c r="F13" i="1"/>
  <c r="H13" i="1"/>
  <c r="I13" i="1"/>
  <c r="J13" i="1"/>
  <c r="C11" i="1"/>
  <c r="D11" i="1"/>
  <c r="E11" i="1"/>
  <c r="F11" i="1"/>
  <c r="G11" i="1"/>
  <c r="H11" i="1"/>
  <c r="I11" i="1"/>
  <c r="J11" i="1"/>
  <c r="K11" i="1"/>
  <c r="L11" i="1"/>
  <c r="M11" i="1"/>
  <c r="B11" i="1"/>
  <c r="C23" i="1"/>
  <c r="D23" i="1"/>
  <c r="L23" i="1"/>
  <c r="M23" i="1"/>
  <c r="B23" i="1"/>
  <c r="H37" i="1"/>
  <c r="H36" i="1"/>
  <c r="H43" i="1"/>
  <c r="H42" i="1"/>
  <c r="F23" i="2" l="1"/>
  <c r="F24" i="2" s="1"/>
  <c r="B25" i="2" s="1"/>
  <c r="B24" i="2"/>
  <c r="C22" i="2"/>
  <c r="D22" i="2" s="1"/>
  <c r="E10" i="2" l="1"/>
  <c r="F10" i="2"/>
  <c r="I10" i="2"/>
  <c r="J10" i="2"/>
  <c r="M10" i="2"/>
  <c r="M8" i="2"/>
  <c r="L8" i="2"/>
  <c r="K8" i="2"/>
  <c r="J8" i="2"/>
  <c r="I8" i="2"/>
  <c r="H8" i="2"/>
  <c r="G8" i="2"/>
  <c r="F8" i="2"/>
  <c r="E8" i="2"/>
  <c r="D8" i="2"/>
  <c r="C8" i="2"/>
  <c r="B8" i="2"/>
  <c r="B10" i="2" s="1"/>
  <c r="H38" i="1"/>
  <c r="E10" i="1"/>
  <c r="F10" i="1"/>
  <c r="G10" i="1"/>
  <c r="H10" i="1"/>
  <c r="I10" i="1"/>
  <c r="J10" i="1"/>
  <c r="K10" i="1"/>
  <c r="L10" i="1"/>
  <c r="M10" i="1"/>
  <c r="D10" i="1"/>
  <c r="B22" i="1"/>
  <c r="C20" i="1" s="1"/>
  <c r="C8" i="1"/>
  <c r="D8" i="1"/>
  <c r="E8" i="1"/>
  <c r="F8" i="1"/>
  <c r="G8" i="1"/>
  <c r="H8" i="1"/>
  <c r="I8" i="1"/>
  <c r="J8" i="1"/>
  <c r="K8" i="1"/>
  <c r="L8" i="1"/>
  <c r="J20" i="1" s="1"/>
  <c r="J23" i="1" s="1"/>
  <c r="M8" i="1"/>
  <c r="B8" i="1"/>
  <c r="B10" i="1" s="1"/>
  <c r="C10" i="1" s="1"/>
  <c r="K10" i="2" l="1"/>
  <c r="K20" i="1"/>
  <c r="K23" i="1" s="1"/>
  <c r="G20" i="1"/>
  <c r="G23" i="1" s="1"/>
  <c r="L10" i="2"/>
  <c r="D10" i="2"/>
  <c r="C21" i="1"/>
  <c r="C22" i="1" s="1"/>
  <c r="F20" i="1"/>
  <c r="F23" i="1" s="1"/>
  <c r="I20" i="1"/>
  <c r="I23" i="1" s="1"/>
  <c r="E20" i="1"/>
  <c r="H20" i="1"/>
  <c r="H23" i="1" s="1"/>
  <c r="D22" i="1" l="1"/>
  <c r="H44" i="2"/>
  <c r="E22" i="1"/>
  <c r="E23" i="1" s="1"/>
  <c r="H44" i="1" l="1"/>
  <c r="H46" i="1" s="1"/>
  <c r="G10" i="2"/>
  <c r="G11" i="2" l="1"/>
  <c r="G12" i="2" s="1"/>
  <c r="H10" i="2"/>
  <c r="H38" i="2"/>
  <c r="H46" i="2" s="1"/>
  <c r="H12" i="2" l="1"/>
  <c r="H11" i="2"/>
  <c r="C11" i="2"/>
  <c r="C12" i="2"/>
  <c r="C10" i="2"/>
</calcChain>
</file>

<file path=xl/sharedStrings.xml><?xml version="1.0" encoding="utf-8"?>
<sst xmlns="http://schemas.openxmlformats.org/spreadsheetml/2006/main" count="108" uniqueCount="48">
  <si>
    <t>Week</t>
  </si>
  <si>
    <t>Quantity</t>
  </si>
  <si>
    <t>Engine Assembly Master Schedule</t>
  </si>
  <si>
    <t>Gross Requirements</t>
  </si>
  <si>
    <t>Scheduled Receipts</t>
  </si>
  <si>
    <t>Projected Available Balance</t>
  </si>
  <si>
    <t>Net Requirements</t>
  </si>
  <si>
    <t>Planned Order Release</t>
  </si>
  <si>
    <t>Gear box requirements</t>
  </si>
  <si>
    <t>Input shaft requirements</t>
  </si>
  <si>
    <t>Planned Order Receipt</t>
  </si>
  <si>
    <t>From E12 for 2 Weeks Lead Time</t>
  </si>
  <si>
    <t>From F24 for 3 Weeks Lead Time</t>
  </si>
  <si>
    <t>Since Input Shaft is 2 X Gear Box, then each week is 2 X Row 13</t>
  </si>
  <si>
    <t>From Problem</t>
  </si>
  <si>
    <t>Since Gear box 1 X Engine Assembly, use Master Engine Assembly Qty</t>
  </si>
  <si>
    <t>Cell B10, Beg Balance of 17- Gross Requirement of 15</t>
  </si>
  <si>
    <t>Cell C10 Carryover</t>
  </si>
  <si>
    <t>Cell B22, Beg Balance of 40- Gross requirement of 10</t>
  </si>
  <si>
    <t>Week 5 and beyond 0 since no scheduled receipts</t>
  </si>
  <si>
    <t>Net Req=Gross Req-Projected Available Balance from prior week</t>
  </si>
  <si>
    <t>Planned Order Receipt from 3 weeks in future</t>
  </si>
  <si>
    <t>Same as row above</t>
  </si>
  <si>
    <t>Part 2</t>
  </si>
  <si>
    <t>Gear Box</t>
  </si>
  <si>
    <t>Given Information</t>
  </si>
  <si>
    <t xml:space="preserve">Setup per order= </t>
  </si>
  <si>
    <t>Inventory Carrying Cost per unit per period</t>
  </si>
  <si>
    <t>Input Shaft</t>
  </si>
  <si>
    <t>Number of orders ( count cells with values for planned order release)</t>
  </si>
  <si>
    <t>Set-up Costs=# of Orders X Setup Costs</t>
  </si>
  <si>
    <t>(8*90)</t>
  </si>
  <si>
    <t>Inventory</t>
  </si>
  <si>
    <t>(2+2)*Inventory Carrying Cost</t>
  </si>
  <si>
    <t>Total</t>
  </si>
  <si>
    <t>Setup Costs=5 orders*45</t>
  </si>
  <si>
    <t>Inventory=(30+32+32+2)*1</t>
  </si>
  <si>
    <t>Total Cost</t>
  </si>
  <si>
    <t>Next cell, Gross Req-Scheduled Receipts</t>
  </si>
  <si>
    <t>Lead Time</t>
  </si>
  <si>
    <t>Stagger Order Releases to reduce Costs</t>
  </si>
  <si>
    <t>Week 4 and beyond 0 since no scheduled receipts</t>
  </si>
  <si>
    <t>3*90)</t>
  </si>
  <si>
    <t>(88)*Inventory Carrying Cost</t>
  </si>
  <si>
    <t>sum of projected available balance</t>
  </si>
  <si>
    <t>Setup Costs=2 orders*45</t>
  </si>
  <si>
    <t>Inventory=(74)*1</t>
  </si>
  <si>
    <t>Planned order receipt=projected available balance +net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</si>
</sst>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5" xfId="0" applyBorder="1"/>
    <xf numFmtId="0" fontId="0" fillId="0" borderId="9" xfId="0" applyBorder="1"/>
    <xf numFmtId="164" fontId="0" fillId="0" borderId="5" xfId="0" applyNumberFormat="1" applyBorder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0" fontId="1" fillId="0" borderId="1" xfId="0" applyFont="1" applyBorder="1"/>
    <xf numFmtId="43" fontId="0" fillId="0" borderId="0" xfId="1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selection activeCell="B3" sqref="B3:M3"/>
    </sheetView>
  </sheetViews>
  <sheetFormatPr defaultRowHeight="15" x14ac:dyDescent="0.25"/>
  <cols>
    <col min="1" max="1" width="36.140625" bestFit="1" customWidth="1"/>
    <col min="3" max="5" width="10.5703125" bestFit="1" customWidth="1"/>
  </cols>
  <sheetData>
    <row r="1" spans="1:19" x14ac:dyDescent="0.25">
      <c r="B1" s="10" t="s">
        <v>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9" x14ac:dyDescent="0.25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9" x14ac:dyDescent="0.25">
      <c r="A3" s="1" t="s">
        <v>1</v>
      </c>
      <c r="B3" s="1">
        <v>15</v>
      </c>
      <c r="C3" s="1">
        <v>5</v>
      </c>
      <c r="D3" s="1">
        <v>7</v>
      </c>
      <c r="E3" s="1">
        <v>10</v>
      </c>
      <c r="F3" s="1"/>
      <c r="G3" s="1">
        <v>15</v>
      </c>
      <c r="H3" s="1">
        <v>20</v>
      </c>
      <c r="I3" s="1">
        <v>10</v>
      </c>
      <c r="J3" s="1"/>
      <c r="K3" s="1">
        <v>8</v>
      </c>
      <c r="L3" s="1">
        <v>2</v>
      </c>
      <c r="M3" s="1">
        <v>16</v>
      </c>
    </row>
    <row r="5" spans="1:19" ht="15.75" thickBot="1" x14ac:dyDescent="0.3"/>
    <row r="6" spans="1:19" ht="15.75" thickBot="1" x14ac:dyDescent="0.3">
      <c r="B6" s="13" t="s">
        <v>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9" x14ac:dyDescent="0.25">
      <c r="A7" s="1" t="s">
        <v>0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9" x14ac:dyDescent="0.25">
      <c r="A8" s="1" t="s">
        <v>3</v>
      </c>
      <c r="B8" s="1">
        <f>B3</f>
        <v>15</v>
      </c>
      <c r="C8" s="1">
        <f t="shared" ref="C8:M8" si="0">C3</f>
        <v>5</v>
      </c>
      <c r="D8" s="1">
        <f t="shared" si="0"/>
        <v>7</v>
      </c>
      <c r="E8" s="1">
        <f t="shared" si="0"/>
        <v>10</v>
      </c>
      <c r="F8" s="1">
        <f t="shared" si="0"/>
        <v>0</v>
      </c>
      <c r="G8" s="1">
        <f t="shared" si="0"/>
        <v>15</v>
      </c>
      <c r="H8" s="1">
        <f t="shared" si="0"/>
        <v>20</v>
      </c>
      <c r="I8" s="1">
        <f t="shared" si="0"/>
        <v>10</v>
      </c>
      <c r="J8" s="1">
        <f t="shared" si="0"/>
        <v>0</v>
      </c>
      <c r="K8" s="1">
        <f t="shared" si="0"/>
        <v>8</v>
      </c>
      <c r="L8" s="1">
        <f t="shared" si="0"/>
        <v>2</v>
      </c>
      <c r="M8" s="1">
        <f t="shared" si="0"/>
        <v>16</v>
      </c>
      <c r="N8" t="s">
        <v>15</v>
      </c>
    </row>
    <row r="9" spans="1:19" x14ac:dyDescent="0.25">
      <c r="A9" s="1" t="s">
        <v>4</v>
      </c>
      <c r="B9" s="1"/>
      <c r="C9" s="1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t="s">
        <v>14</v>
      </c>
    </row>
    <row r="10" spans="1:19" x14ac:dyDescent="0.25">
      <c r="A10" s="1" t="s">
        <v>5</v>
      </c>
      <c r="B10" s="1">
        <f>17-B8</f>
        <v>2</v>
      </c>
      <c r="C10" s="1">
        <f>B10</f>
        <v>2</v>
      </c>
      <c r="D10" s="1">
        <f>D9</f>
        <v>0</v>
      </c>
      <c r="E10" s="1">
        <f t="shared" ref="E10:M10" si="1">E9</f>
        <v>0</v>
      </c>
      <c r="F10" s="1">
        <f t="shared" si="1"/>
        <v>0</v>
      </c>
      <c r="G10" s="1">
        <f t="shared" si="1"/>
        <v>0</v>
      </c>
      <c r="H10" s="1">
        <f t="shared" si="1"/>
        <v>0</v>
      </c>
      <c r="I10" s="1">
        <f t="shared" si="1"/>
        <v>0</v>
      </c>
      <c r="J10" s="1">
        <f t="shared" si="1"/>
        <v>0</v>
      </c>
      <c r="K10" s="1">
        <f t="shared" si="1"/>
        <v>0</v>
      </c>
      <c r="L10" s="1">
        <f t="shared" si="1"/>
        <v>0</v>
      </c>
      <c r="M10" s="1">
        <f t="shared" si="1"/>
        <v>0</v>
      </c>
      <c r="N10" t="s">
        <v>16</v>
      </c>
      <c r="S10" t="s">
        <v>17</v>
      </c>
    </row>
    <row r="11" spans="1:19" x14ac:dyDescent="0.25">
      <c r="A11" s="1" t="s">
        <v>6</v>
      </c>
      <c r="B11" s="1">
        <f>B8-B10</f>
        <v>13</v>
      </c>
      <c r="C11" s="1">
        <f t="shared" ref="C11:M11" si="2">C8-C10</f>
        <v>3</v>
      </c>
      <c r="D11" s="1">
        <f t="shared" si="2"/>
        <v>7</v>
      </c>
      <c r="E11" s="1">
        <f t="shared" si="2"/>
        <v>10</v>
      </c>
      <c r="F11" s="1">
        <f t="shared" si="2"/>
        <v>0</v>
      </c>
      <c r="G11" s="1">
        <f t="shared" si="2"/>
        <v>15</v>
      </c>
      <c r="H11" s="1">
        <f t="shared" si="2"/>
        <v>20</v>
      </c>
      <c r="I11" s="1">
        <f t="shared" si="2"/>
        <v>10</v>
      </c>
      <c r="J11" s="1">
        <f t="shared" si="2"/>
        <v>0</v>
      </c>
      <c r="K11" s="1">
        <f t="shared" si="2"/>
        <v>8</v>
      </c>
      <c r="L11" s="1">
        <f t="shared" si="2"/>
        <v>2</v>
      </c>
      <c r="M11" s="1">
        <f t="shared" si="2"/>
        <v>16</v>
      </c>
      <c r="N11" t="s">
        <v>20</v>
      </c>
    </row>
    <row r="12" spans="1:19" x14ac:dyDescent="0.25">
      <c r="A12" s="1" t="s">
        <v>10</v>
      </c>
      <c r="B12" s="1">
        <f>B11</f>
        <v>13</v>
      </c>
      <c r="C12" s="1">
        <f t="shared" ref="C12:M12" si="3">C11</f>
        <v>3</v>
      </c>
      <c r="D12" s="1">
        <f t="shared" si="3"/>
        <v>7</v>
      </c>
      <c r="E12" s="1">
        <f t="shared" si="3"/>
        <v>10</v>
      </c>
      <c r="F12" s="1">
        <f t="shared" si="3"/>
        <v>0</v>
      </c>
      <c r="G12" s="1">
        <f t="shared" si="3"/>
        <v>15</v>
      </c>
      <c r="H12" s="1">
        <f t="shared" si="3"/>
        <v>20</v>
      </c>
      <c r="I12" s="1">
        <f t="shared" si="3"/>
        <v>10</v>
      </c>
      <c r="J12" s="1">
        <f t="shared" si="3"/>
        <v>0</v>
      </c>
      <c r="K12" s="1">
        <f t="shared" si="3"/>
        <v>8</v>
      </c>
      <c r="L12" s="1">
        <f t="shared" si="3"/>
        <v>2</v>
      </c>
      <c r="M12" s="1">
        <f t="shared" si="3"/>
        <v>16</v>
      </c>
      <c r="N12" t="s">
        <v>22</v>
      </c>
    </row>
    <row r="13" spans="1:19" x14ac:dyDescent="0.25">
      <c r="A13" s="1" t="s">
        <v>7</v>
      </c>
      <c r="B13" s="1">
        <f>E12</f>
        <v>10</v>
      </c>
      <c r="C13" s="1">
        <f t="shared" ref="C13:J13" si="4">F12</f>
        <v>0</v>
      </c>
      <c r="D13" s="1">
        <f t="shared" si="4"/>
        <v>15</v>
      </c>
      <c r="E13" s="1">
        <f t="shared" si="4"/>
        <v>20</v>
      </c>
      <c r="F13" s="1">
        <f t="shared" si="4"/>
        <v>10</v>
      </c>
      <c r="G13" s="1">
        <f t="shared" si="4"/>
        <v>0</v>
      </c>
      <c r="H13" s="1">
        <f t="shared" si="4"/>
        <v>8</v>
      </c>
      <c r="I13" s="1">
        <f t="shared" si="4"/>
        <v>2</v>
      </c>
      <c r="J13" s="1">
        <f t="shared" si="4"/>
        <v>16</v>
      </c>
      <c r="K13" s="1">
        <v>0</v>
      </c>
      <c r="L13" s="1">
        <v>0</v>
      </c>
      <c r="M13" s="1">
        <v>0</v>
      </c>
    </row>
    <row r="14" spans="1:19" x14ac:dyDescent="0.25">
      <c r="B14" t="s">
        <v>11</v>
      </c>
    </row>
    <row r="15" spans="1:19" x14ac:dyDescent="0.25">
      <c r="C15" s="9"/>
      <c r="D15" s="9"/>
      <c r="E15" s="9"/>
    </row>
    <row r="17" spans="1:19" ht="15.75" thickBot="1" x14ac:dyDescent="0.3"/>
    <row r="18" spans="1:19" ht="15.75" thickBot="1" x14ac:dyDescent="0.3">
      <c r="B18" s="13" t="s">
        <v>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</row>
    <row r="19" spans="1:19" x14ac:dyDescent="0.25">
      <c r="A19" s="1" t="s">
        <v>0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  <c r="L19" s="2">
        <v>11</v>
      </c>
      <c r="M19" s="2">
        <v>12</v>
      </c>
    </row>
    <row r="20" spans="1:19" x14ac:dyDescent="0.25">
      <c r="A20" s="1" t="s">
        <v>3</v>
      </c>
      <c r="B20" s="1">
        <v>10</v>
      </c>
      <c r="C20" s="1">
        <f>B22-B20</f>
        <v>20</v>
      </c>
      <c r="D20" s="1"/>
      <c r="E20" s="1">
        <f>2*E13</f>
        <v>40</v>
      </c>
      <c r="F20" s="1">
        <f t="shared" ref="F20:K20" si="5">2*F13</f>
        <v>20</v>
      </c>
      <c r="G20" s="1">
        <f t="shared" si="5"/>
        <v>0</v>
      </c>
      <c r="H20" s="1">
        <f t="shared" si="5"/>
        <v>16</v>
      </c>
      <c r="I20" s="1">
        <f t="shared" si="5"/>
        <v>4</v>
      </c>
      <c r="J20" s="1">
        <f t="shared" si="5"/>
        <v>32</v>
      </c>
      <c r="K20" s="1">
        <f t="shared" si="5"/>
        <v>0</v>
      </c>
      <c r="L20" s="1"/>
      <c r="M20" s="1"/>
      <c r="N20" t="s">
        <v>13</v>
      </c>
    </row>
    <row r="21" spans="1:19" x14ac:dyDescent="0.25">
      <c r="A21" s="1" t="s">
        <v>4</v>
      </c>
      <c r="B21" s="1"/>
      <c r="C21" s="1">
        <f>C20+C10</f>
        <v>22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t="s">
        <v>14</v>
      </c>
    </row>
    <row r="22" spans="1:19" x14ac:dyDescent="0.25">
      <c r="A22" s="1" t="s">
        <v>5</v>
      </c>
      <c r="B22" s="1">
        <f>40-10</f>
        <v>30</v>
      </c>
      <c r="C22" s="1">
        <f>B20+C21</f>
        <v>32</v>
      </c>
      <c r="D22" s="1">
        <f>C22</f>
        <v>32</v>
      </c>
      <c r="E22" s="1">
        <f>D22-E20</f>
        <v>-8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t="s">
        <v>18</v>
      </c>
      <c r="S22" t="s">
        <v>19</v>
      </c>
    </row>
    <row r="23" spans="1:19" x14ac:dyDescent="0.25">
      <c r="A23" s="1" t="s">
        <v>6</v>
      </c>
      <c r="B23" s="1">
        <f>B20-B22</f>
        <v>-20</v>
      </c>
      <c r="C23" s="1">
        <f t="shared" ref="C23:M23" si="6">C20-C22</f>
        <v>-12</v>
      </c>
      <c r="D23" s="1">
        <f t="shared" si="6"/>
        <v>-32</v>
      </c>
      <c r="E23" s="1">
        <f t="shared" si="6"/>
        <v>48</v>
      </c>
      <c r="F23" s="1">
        <f t="shared" si="6"/>
        <v>20</v>
      </c>
      <c r="G23" s="1">
        <f t="shared" si="6"/>
        <v>0</v>
      </c>
      <c r="H23" s="1">
        <f t="shared" si="6"/>
        <v>16</v>
      </c>
      <c r="I23" s="1">
        <f t="shared" si="6"/>
        <v>4</v>
      </c>
      <c r="J23" s="1">
        <f t="shared" si="6"/>
        <v>32</v>
      </c>
      <c r="K23" s="1">
        <f t="shared" si="6"/>
        <v>0</v>
      </c>
      <c r="L23" s="1">
        <f t="shared" si="6"/>
        <v>0</v>
      </c>
      <c r="M23" s="1">
        <f t="shared" si="6"/>
        <v>0</v>
      </c>
      <c r="N23" t="s">
        <v>20</v>
      </c>
    </row>
    <row r="24" spans="1:19" x14ac:dyDescent="0.25">
      <c r="A24" s="1" t="s">
        <v>10</v>
      </c>
      <c r="B24" s="1">
        <f>B23</f>
        <v>-20</v>
      </c>
      <c r="C24" s="1">
        <f t="shared" ref="C24:M24" si="7">C23</f>
        <v>-12</v>
      </c>
      <c r="D24" s="1">
        <f t="shared" si="7"/>
        <v>-32</v>
      </c>
      <c r="E24" s="1">
        <f t="shared" si="7"/>
        <v>48</v>
      </c>
      <c r="F24" s="1">
        <f t="shared" si="7"/>
        <v>20</v>
      </c>
      <c r="G24" s="1">
        <f t="shared" si="7"/>
        <v>0</v>
      </c>
      <c r="H24" s="1">
        <f t="shared" si="7"/>
        <v>16</v>
      </c>
      <c r="I24" s="1">
        <f t="shared" si="7"/>
        <v>4</v>
      </c>
      <c r="J24" s="1">
        <f t="shared" si="7"/>
        <v>32</v>
      </c>
      <c r="K24" s="1">
        <f t="shared" si="7"/>
        <v>0</v>
      </c>
      <c r="L24" s="1">
        <f t="shared" si="7"/>
        <v>0</v>
      </c>
      <c r="M24" s="1">
        <f t="shared" si="7"/>
        <v>0</v>
      </c>
      <c r="N24" t="s">
        <v>22</v>
      </c>
    </row>
    <row r="25" spans="1:19" x14ac:dyDescent="0.25">
      <c r="A25" s="1" t="s">
        <v>7</v>
      </c>
      <c r="B25" s="1">
        <f>F24</f>
        <v>20</v>
      </c>
      <c r="C25" s="1">
        <f t="shared" ref="C25:I25" si="8">G24</f>
        <v>0</v>
      </c>
      <c r="D25" s="1">
        <f t="shared" si="8"/>
        <v>16</v>
      </c>
      <c r="E25" s="1">
        <f t="shared" si="8"/>
        <v>4</v>
      </c>
      <c r="F25" s="1">
        <f t="shared" si="8"/>
        <v>32</v>
      </c>
      <c r="G25" s="1">
        <f t="shared" si="8"/>
        <v>0</v>
      </c>
      <c r="H25" s="1">
        <f t="shared" si="8"/>
        <v>0</v>
      </c>
      <c r="I25" s="1">
        <f t="shared" si="8"/>
        <v>0</v>
      </c>
      <c r="J25" s="1">
        <v>0</v>
      </c>
      <c r="K25" s="1">
        <v>0</v>
      </c>
      <c r="L25" s="1">
        <v>0</v>
      </c>
      <c r="M25" s="1">
        <v>0</v>
      </c>
      <c r="N25" t="s">
        <v>21</v>
      </c>
    </row>
    <row r="26" spans="1:19" x14ac:dyDescent="0.25">
      <c r="D26" t="s">
        <v>12</v>
      </c>
    </row>
    <row r="31" spans="1:19" ht="15.75" thickBot="1" x14ac:dyDescent="0.3"/>
    <row r="32" spans="1:19" ht="15.75" thickBot="1" x14ac:dyDescent="0.3">
      <c r="A32" s="8" t="s">
        <v>23</v>
      </c>
    </row>
    <row r="33" spans="1:10" x14ac:dyDescent="0.25">
      <c r="A33" s="2" t="s">
        <v>24</v>
      </c>
      <c r="B33" s="1"/>
    </row>
    <row r="34" spans="1:10" x14ac:dyDescent="0.25">
      <c r="A34" s="1" t="s">
        <v>25</v>
      </c>
      <c r="B34" s="1"/>
      <c r="D34" s="1" t="s">
        <v>29</v>
      </c>
      <c r="E34" s="1"/>
      <c r="F34" s="1"/>
      <c r="G34" s="1"/>
      <c r="H34" s="1"/>
      <c r="I34" s="1"/>
      <c r="J34" s="1"/>
    </row>
    <row r="35" spans="1:10" x14ac:dyDescent="0.25">
      <c r="A35" s="1" t="s">
        <v>26</v>
      </c>
      <c r="B35" s="3">
        <v>90</v>
      </c>
      <c r="D35" s="1" t="s">
        <v>30</v>
      </c>
      <c r="E35" s="1"/>
      <c r="F35" s="1"/>
      <c r="G35" s="1"/>
      <c r="H35" s="1"/>
      <c r="I35" s="1"/>
      <c r="J35" s="1"/>
    </row>
    <row r="36" spans="1:10" x14ac:dyDescent="0.25">
      <c r="A36" s="1" t="s">
        <v>27</v>
      </c>
      <c r="B36" s="3">
        <v>2</v>
      </c>
      <c r="D36" s="1" t="s">
        <v>31</v>
      </c>
      <c r="E36" s="1"/>
      <c r="F36" s="1"/>
      <c r="G36" s="1"/>
      <c r="H36" s="3">
        <f>8*90</f>
        <v>720</v>
      </c>
      <c r="I36" s="1"/>
      <c r="J36" s="1"/>
    </row>
    <row r="37" spans="1:10" x14ac:dyDescent="0.25">
      <c r="D37" s="1" t="s">
        <v>32</v>
      </c>
      <c r="E37" s="1" t="s">
        <v>33</v>
      </c>
      <c r="F37" s="1"/>
      <c r="G37" s="1"/>
      <c r="H37" s="3">
        <f>(2+2)*2</f>
        <v>8</v>
      </c>
      <c r="I37" s="1"/>
      <c r="J37" s="1"/>
    </row>
    <row r="38" spans="1:10" x14ac:dyDescent="0.25">
      <c r="D38" s="1" t="s">
        <v>34</v>
      </c>
      <c r="E38" s="1"/>
      <c r="F38" s="1"/>
      <c r="G38" s="1"/>
      <c r="H38" s="3">
        <f>SUM(H36:H37)</f>
        <v>728</v>
      </c>
      <c r="I38" s="1"/>
      <c r="J38" s="1"/>
    </row>
    <row r="39" spans="1:10" x14ac:dyDescent="0.25">
      <c r="H39" s="4"/>
    </row>
    <row r="40" spans="1:10" x14ac:dyDescent="0.25">
      <c r="A40" s="1" t="s">
        <v>28</v>
      </c>
      <c r="B40" s="1"/>
    </row>
    <row r="41" spans="1:10" x14ac:dyDescent="0.25">
      <c r="A41" s="1" t="s">
        <v>25</v>
      </c>
      <c r="B41" s="1"/>
    </row>
    <row r="42" spans="1:10" x14ac:dyDescent="0.25">
      <c r="A42" s="1" t="s">
        <v>26</v>
      </c>
      <c r="B42" s="3">
        <v>45</v>
      </c>
      <c r="D42" s="1" t="s">
        <v>35</v>
      </c>
      <c r="E42" s="1"/>
      <c r="F42" s="1"/>
      <c r="G42" s="1"/>
      <c r="H42" s="3">
        <f>5*45</f>
        <v>225</v>
      </c>
    </row>
    <row r="43" spans="1:10" x14ac:dyDescent="0.25">
      <c r="A43" s="1" t="s">
        <v>27</v>
      </c>
      <c r="B43" s="3">
        <v>1</v>
      </c>
      <c r="D43" s="1" t="s">
        <v>36</v>
      </c>
      <c r="E43" s="1"/>
      <c r="F43" s="1"/>
      <c r="G43" s="1"/>
      <c r="H43" s="3">
        <f>(30+32+32+2)*1</f>
        <v>96</v>
      </c>
    </row>
    <row r="44" spans="1:10" x14ac:dyDescent="0.25">
      <c r="D44" s="1" t="s">
        <v>34</v>
      </c>
      <c r="E44" s="1"/>
      <c r="F44" s="1"/>
      <c r="G44" s="1"/>
      <c r="H44" s="3">
        <f>SUM(H42:H43)</f>
        <v>321</v>
      </c>
    </row>
    <row r="45" spans="1:10" ht="15.75" thickBot="1" x14ac:dyDescent="0.3"/>
    <row r="46" spans="1:10" ht="15.75" thickBot="1" x14ac:dyDescent="0.3">
      <c r="D46" s="5" t="s">
        <v>37</v>
      </c>
      <c r="E46" s="6"/>
      <c r="F46" s="6"/>
      <c r="G46" s="6"/>
      <c r="H46" s="7">
        <f>SUM(H38+H44)</f>
        <v>1049</v>
      </c>
    </row>
  </sheetData>
  <mergeCells count="3">
    <mergeCell ref="B1:M1"/>
    <mergeCell ref="B6:M6"/>
    <mergeCell ref="B18:M18"/>
  </mergeCells>
  <pageMargins left="0.7" right="0.7" top="0.75" bottom="0.75" header="0.3" footer="0.3"/>
  <ignoredErrors>
    <ignoredError sqref="D11:M1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opLeftCell="B1" workbookViewId="0">
      <selection activeCell="J42" sqref="J42"/>
    </sheetView>
  </sheetViews>
  <sheetFormatPr defaultRowHeight="15" x14ac:dyDescent="0.25"/>
  <cols>
    <col min="1" max="1" width="36.140625" bestFit="1" customWidth="1"/>
  </cols>
  <sheetData>
    <row r="1" spans="1:19" x14ac:dyDescent="0.25">
      <c r="B1" s="10" t="s">
        <v>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9" x14ac:dyDescent="0.25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9" x14ac:dyDescent="0.25">
      <c r="A3" s="1" t="s">
        <v>1</v>
      </c>
      <c r="B3" s="1">
        <v>15</v>
      </c>
      <c r="C3" s="1">
        <v>5</v>
      </c>
      <c r="D3" s="1">
        <v>7</v>
      </c>
      <c r="E3" s="1">
        <v>10</v>
      </c>
      <c r="F3" s="1"/>
      <c r="G3" s="1">
        <v>15</v>
      </c>
      <c r="H3" s="1">
        <v>20</v>
      </c>
      <c r="I3" s="1">
        <v>10</v>
      </c>
      <c r="J3" s="1"/>
      <c r="K3" s="1">
        <v>8</v>
      </c>
      <c r="L3" s="1">
        <v>2</v>
      </c>
      <c r="M3" s="1">
        <v>16</v>
      </c>
    </row>
    <row r="5" spans="1:19" ht="15.75" thickBot="1" x14ac:dyDescent="0.3">
      <c r="A5" t="s">
        <v>39</v>
      </c>
      <c r="B5">
        <v>2</v>
      </c>
    </row>
    <row r="6" spans="1:19" ht="15.75" thickBot="1" x14ac:dyDescent="0.3">
      <c r="B6" s="13" t="s">
        <v>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9" x14ac:dyDescent="0.25">
      <c r="A7" s="1" t="s">
        <v>0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9" x14ac:dyDescent="0.25">
      <c r="A8" s="1" t="s">
        <v>3</v>
      </c>
      <c r="B8" s="1">
        <f>B3</f>
        <v>15</v>
      </c>
      <c r="C8" s="1">
        <f t="shared" ref="C8:M8" si="0">C3</f>
        <v>5</v>
      </c>
      <c r="D8" s="1">
        <f t="shared" si="0"/>
        <v>7</v>
      </c>
      <c r="E8" s="1">
        <f t="shared" si="0"/>
        <v>10</v>
      </c>
      <c r="F8" s="1">
        <f t="shared" si="0"/>
        <v>0</v>
      </c>
      <c r="G8" s="1">
        <f t="shared" si="0"/>
        <v>15</v>
      </c>
      <c r="H8" s="1">
        <f t="shared" si="0"/>
        <v>20</v>
      </c>
      <c r="I8" s="1">
        <f t="shared" si="0"/>
        <v>10</v>
      </c>
      <c r="J8" s="1">
        <f t="shared" si="0"/>
        <v>0</v>
      </c>
      <c r="K8" s="1">
        <f t="shared" si="0"/>
        <v>8</v>
      </c>
      <c r="L8" s="1">
        <f t="shared" si="0"/>
        <v>2</v>
      </c>
      <c r="M8" s="1">
        <f t="shared" si="0"/>
        <v>16</v>
      </c>
      <c r="N8" t="s">
        <v>15</v>
      </c>
    </row>
    <row r="9" spans="1:19" x14ac:dyDescent="0.25">
      <c r="A9" s="1" t="s">
        <v>4</v>
      </c>
      <c r="B9" s="1"/>
      <c r="C9" s="1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t="s">
        <v>14</v>
      </c>
    </row>
    <row r="10" spans="1:19" x14ac:dyDescent="0.25">
      <c r="A10" s="1" t="s">
        <v>5</v>
      </c>
      <c r="B10" s="1">
        <f>17-B8</f>
        <v>2</v>
      </c>
      <c r="C10" s="1">
        <f ca="1">B10-C8+C9+C12</f>
        <v>0</v>
      </c>
      <c r="D10" s="1">
        <f>E8-D9</f>
        <v>10</v>
      </c>
      <c r="E10" s="1">
        <f t="shared" ref="E10:M10" si="1">E9</f>
        <v>0</v>
      </c>
      <c r="F10" s="1">
        <f t="shared" si="1"/>
        <v>0</v>
      </c>
      <c r="G10" s="1">
        <f>D12+G8</f>
        <v>22</v>
      </c>
      <c r="H10" s="1">
        <f>G10-H8</f>
        <v>2</v>
      </c>
      <c r="I10" s="1">
        <f t="shared" si="1"/>
        <v>0</v>
      </c>
      <c r="J10" s="1">
        <f t="shared" si="1"/>
        <v>0</v>
      </c>
      <c r="K10" s="1">
        <f>I8+K8</f>
        <v>18</v>
      </c>
      <c r="L10" s="1">
        <f>K10-L8</f>
        <v>16</v>
      </c>
      <c r="M10" s="1">
        <f t="shared" si="1"/>
        <v>0</v>
      </c>
      <c r="N10" t="s">
        <v>16</v>
      </c>
      <c r="S10" t="s">
        <v>38</v>
      </c>
    </row>
    <row r="11" spans="1:19" x14ac:dyDescent="0.25">
      <c r="A11" s="1" t="s">
        <v>6</v>
      </c>
      <c r="B11" s="1">
        <f>B8-B10</f>
        <v>13</v>
      </c>
      <c r="C11" s="1">
        <f t="shared" ref="C11:M11" ca="1" si="2">C8-C10</f>
        <v>3</v>
      </c>
      <c r="D11" s="1">
        <f t="shared" si="2"/>
        <v>-3</v>
      </c>
      <c r="E11" s="1">
        <f t="shared" si="2"/>
        <v>10</v>
      </c>
      <c r="F11" s="1">
        <f t="shared" si="2"/>
        <v>0</v>
      </c>
      <c r="G11" s="1">
        <f t="shared" si="2"/>
        <v>-7</v>
      </c>
      <c r="H11" s="1">
        <f t="shared" si="2"/>
        <v>18</v>
      </c>
      <c r="I11" s="1">
        <f t="shared" si="2"/>
        <v>10</v>
      </c>
      <c r="J11" s="1">
        <f t="shared" si="2"/>
        <v>0</v>
      </c>
      <c r="K11" s="1">
        <f t="shared" si="2"/>
        <v>-10</v>
      </c>
      <c r="L11" s="1">
        <f t="shared" si="2"/>
        <v>-14</v>
      </c>
      <c r="M11" s="1">
        <f t="shared" si="2"/>
        <v>16</v>
      </c>
      <c r="N11" t="s">
        <v>20</v>
      </c>
    </row>
    <row r="12" spans="1:19" x14ac:dyDescent="0.25">
      <c r="A12" s="1" t="s">
        <v>10</v>
      </c>
      <c r="B12" s="1">
        <f>B10+B11</f>
        <v>15</v>
      </c>
      <c r="C12" s="1">
        <f t="shared" ref="C12:M12" ca="1" si="3">C10+C11</f>
        <v>15</v>
      </c>
      <c r="D12" s="1">
        <f t="shared" si="3"/>
        <v>7</v>
      </c>
      <c r="E12" s="1">
        <f t="shared" si="3"/>
        <v>10</v>
      </c>
      <c r="F12" s="1">
        <f t="shared" si="3"/>
        <v>0</v>
      </c>
      <c r="G12" s="1">
        <f t="shared" si="3"/>
        <v>15</v>
      </c>
      <c r="H12" s="1">
        <f t="shared" si="3"/>
        <v>20</v>
      </c>
      <c r="I12" s="1">
        <f t="shared" si="3"/>
        <v>10</v>
      </c>
      <c r="J12" s="1">
        <f t="shared" si="3"/>
        <v>0</v>
      </c>
      <c r="K12" s="1">
        <f t="shared" si="3"/>
        <v>8</v>
      </c>
      <c r="L12" s="1">
        <f t="shared" si="3"/>
        <v>2</v>
      </c>
      <c r="M12" s="1">
        <f t="shared" si="3"/>
        <v>16</v>
      </c>
      <c r="N12" t="s">
        <v>47</v>
      </c>
    </row>
    <row r="13" spans="1:19" x14ac:dyDescent="0.25">
      <c r="A13" s="1" t="s">
        <v>7</v>
      </c>
      <c r="B13" s="1">
        <f>E12</f>
        <v>10</v>
      </c>
      <c r="C13" s="1">
        <f t="shared" ref="C13:J13" si="4">F12</f>
        <v>0</v>
      </c>
      <c r="D13" s="1">
        <f t="shared" si="4"/>
        <v>15</v>
      </c>
      <c r="E13" s="1">
        <f t="shared" si="4"/>
        <v>20</v>
      </c>
      <c r="F13" s="1">
        <f t="shared" si="4"/>
        <v>10</v>
      </c>
      <c r="G13" s="1">
        <f t="shared" si="4"/>
        <v>0</v>
      </c>
      <c r="H13" s="1">
        <f t="shared" si="4"/>
        <v>8</v>
      </c>
      <c r="I13" s="1">
        <f t="shared" si="4"/>
        <v>2</v>
      </c>
      <c r="J13" s="1">
        <f t="shared" si="4"/>
        <v>16</v>
      </c>
      <c r="K13" s="1">
        <v>0</v>
      </c>
      <c r="L13" s="1">
        <v>0</v>
      </c>
      <c r="M13" s="1">
        <v>0</v>
      </c>
      <c r="N13" t="s">
        <v>40</v>
      </c>
    </row>
    <row r="14" spans="1:19" x14ac:dyDescent="0.25">
      <c r="B14" t="s">
        <v>11</v>
      </c>
    </row>
    <row r="17" spans="1:19" ht="15.75" thickBot="1" x14ac:dyDescent="0.3"/>
    <row r="18" spans="1:19" ht="15.75" thickBot="1" x14ac:dyDescent="0.3">
      <c r="B18" s="13" t="s">
        <v>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</row>
    <row r="19" spans="1:19" x14ac:dyDescent="0.25">
      <c r="A19" s="1" t="s">
        <v>0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  <c r="L19" s="2">
        <v>11</v>
      </c>
      <c r="M19" s="2">
        <v>12</v>
      </c>
    </row>
    <row r="20" spans="1:19" x14ac:dyDescent="0.25">
      <c r="A20" s="1" t="s">
        <v>3</v>
      </c>
      <c r="B20" s="1">
        <f>2*B8</f>
        <v>30</v>
      </c>
      <c r="C20" s="1">
        <f t="shared" ref="C20:M20" si="5">2*C8</f>
        <v>10</v>
      </c>
      <c r="D20" s="1">
        <f t="shared" si="5"/>
        <v>14</v>
      </c>
      <c r="E20" s="1">
        <f t="shared" si="5"/>
        <v>20</v>
      </c>
      <c r="F20" s="1">
        <f t="shared" si="5"/>
        <v>0</v>
      </c>
      <c r="G20" s="1">
        <f t="shared" si="5"/>
        <v>30</v>
      </c>
      <c r="H20" s="1">
        <f t="shared" si="5"/>
        <v>40</v>
      </c>
      <c r="I20" s="1">
        <f t="shared" si="5"/>
        <v>20</v>
      </c>
      <c r="J20" s="1">
        <f t="shared" si="5"/>
        <v>0</v>
      </c>
      <c r="K20" s="1">
        <f t="shared" si="5"/>
        <v>16</v>
      </c>
      <c r="L20" s="1">
        <f t="shared" si="5"/>
        <v>4</v>
      </c>
      <c r="M20" s="1">
        <f t="shared" si="5"/>
        <v>32</v>
      </c>
      <c r="N20" t="s">
        <v>13</v>
      </c>
    </row>
    <row r="21" spans="1:19" x14ac:dyDescent="0.25">
      <c r="A21" s="1" t="s">
        <v>4</v>
      </c>
      <c r="B21" s="1"/>
      <c r="C21" s="1">
        <v>22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t="s">
        <v>14</v>
      </c>
    </row>
    <row r="22" spans="1:19" x14ac:dyDescent="0.25">
      <c r="A22" s="1" t="s">
        <v>5</v>
      </c>
      <c r="B22" s="1">
        <v>10</v>
      </c>
      <c r="C22" s="1">
        <f>B22+C21</f>
        <v>32</v>
      </c>
      <c r="D22" s="1">
        <f>C22</f>
        <v>32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t="s">
        <v>18</v>
      </c>
      <c r="S22" t="s">
        <v>41</v>
      </c>
    </row>
    <row r="23" spans="1:19" x14ac:dyDescent="0.25">
      <c r="A23" s="1" t="s">
        <v>6</v>
      </c>
      <c r="B23" s="1">
        <f>B20-B22</f>
        <v>20</v>
      </c>
      <c r="C23" s="1">
        <f t="shared" ref="C23:M23" si="6">C20-C22</f>
        <v>-22</v>
      </c>
      <c r="D23" s="1">
        <f t="shared" si="6"/>
        <v>-18</v>
      </c>
      <c r="E23" s="1">
        <f t="shared" si="6"/>
        <v>20</v>
      </c>
      <c r="F23" s="1">
        <f t="shared" si="6"/>
        <v>0</v>
      </c>
      <c r="G23" s="1">
        <f t="shared" si="6"/>
        <v>30</v>
      </c>
      <c r="H23" s="1">
        <f t="shared" si="6"/>
        <v>40</v>
      </c>
      <c r="I23" s="1">
        <f t="shared" si="6"/>
        <v>20</v>
      </c>
      <c r="J23" s="1">
        <f t="shared" si="6"/>
        <v>0</v>
      </c>
      <c r="K23" s="1">
        <f t="shared" si="6"/>
        <v>16</v>
      </c>
      <c r="L23" s="1">
        <f t="shared" si="6"/>
        <v>4</v>
      </c>
      <c r="M23" s="1">
        <f t="shared" si="6"/>
        <v>32</v>
      </c>
      <c r="N23" t="s">
        <v>20</v>
      </c>
    </row>
    <row r="24" spans="1:19" x14ac:dyDescent="0.25">
      <c r="A24" s="1" t="s">
        <v>10</v>
      </c>
      <c r="B24" s="1">
        <f>B22+B23</f>
        <v>30</v>
      </c>
      <c r="C24" s="1">
        <f t="shared" ref="C24:M24" si="7">C22+C23</f>
        <v>10</v>
      </c>
      <c r="D24" s="1">
        <f t="shared" si="7"/>
        <v>14</v>
      </c>
      <c r="E24" s="1">
        <f t="shared" si="7"/>
        <v>20</v>
      </c>
      <c r="F24" s="1">
        <f t="shared" si="7"/>
        <v>0</v>
      </c>
      <c r="G24" s="1">
        <f t="shared" si="7"/>
        <v>30</v>
      </c>
      <c r="H24" s="1">
        <f t="shared" si="7"/>
        <v>40</v>
      </c>
      <c r="I24" s="1">
        <f t="shared" si="7"/>
        <v>20</v>
      </c>
      <c r="J24" s="1">
        <f t="shared" si="7"/>
        <v>0</v>
      </c>
      <c r="K24" s="1">
        <f t="shared" si="7"/>
        <v>16</v>
      </c>
      <c r="L24" s="1">
        <f t="shared" si="7"/>
        <v>4</v>
      </c>
      <c r="M24" s="1">
        <f t="shared" si="7"/>
        <v>32</v>
      </c>
    </row>
    <row r="25" spans="1:19" x14ac:dyDescent="0.25">
      <c r="A25" s="1" t="s">
        <v>7</v>
      </c>
      <c r="B25" s="1">
        <f>F24</f>
        <v>0</v>
      </c>
      <c r="C25" s="1">
        <f t="shared" ref="C25:I25" si="8">G24</f>
        <v>30</v>
      </c>
      <c r="D25" s="1">
        <f t="shared" si="8"/>
        <v>40</v>
      </c>
      <c r="E25" s="1">
        <f t="shared" si="8"/>
        <v>20</v>
      </c>
      <c r="F25" s="1">
        <f t="shared" si="8"/>
        <v>0</v>
      </c>
      <c r="G25" s="1">
        <f t="shared" si="8"/>
        <v>16</v>
      </c>
      <c r="H25" s="1">
        <f t="shared" si="8"/>
        <v>4</v>
      </c>
      <c r="I25" s="1">
        <f t="shared" si="8"/>
        <v>32</v>
      </c>
      <c r="J25" s="1">
        <v>0</v>
      </c>
      <c r="K25" s="1">
        <v>0</v>
      </c>
      <c r="L25" s="1">
        <v>0</v>
      </c>
      <c r="M25" s="1">
        <v>0</v>
      </c>
      <c r="N25" t="s">
        <v>21</v>
      </c>
    </row>
    <row r="26" spans="1:19" x14ac:dyDescent="0.25">
      <c r="D26" t="s">
        <v>12</v>
      </c>
    </row>
    <row r="31" spans="1:19" ht="15.75" thickBot="1" x14ac:dyDescent="0.3"/>
    <row r="32" spans="1:19" ht="15.75" thickBot="1" x14ac:dyDescent="0.3">
      <c r="A32" s="8" t="s">
        <v>23</v>
      </c>
    </row>
    <row r="33" spans="1:11" x14ac:dyDescent="0.25">
      <c r="A33" s="2" t="s">
        <v>24</v>
      </c>
      <c r="B33" s="1"/>
    </row>
    <row r="34" spans="1:11" x14ac:dyDescent="0.25">
      <c r="A34" s="1" t="s">
        <v>25</v>
      </c>
      <c r="B34" s="1"/>
      <c r="D34" s="1" t="s">
        <v>29</v>
      </c>
      <c r="E34" s="1"/>
      <c r="F34" s="1"/>
      <c r="G34" s="1"/>
      <c r="H34" s="1"/>
      <c r="I34" s="1"/>
      <c r="J34" s="1"/>
    </row>
    <row r="35" spans="1:11" x14ac:dyDescent="0.25">
      <c r="A35" s="1" t="s">
        <v>26</v>
      </c>
      <c r="B35" s="3">
        <v>90</v>
      </c>
      <c r="D35" s="1" t="s">
        <v>30</v>
      </c>
      <c r="E35" s="1"/>
      <c r="F35" s="1"/>
      <c r="G35" s="1"/>
      <c r="H35" s="1"/>
      <c r="I35" s="1"/>
      <c r="J35" s="1"/>
    </row>
    <row r="36" spans="1:11" x14ac:dyDescent="0.25">
      <c r="A36" s="1" t="s">
        <v>27</v>
      </c>
      <c r="B36" s="3">
        <v>2</v>
      </c>
      <c r="D36" s="1" t="s">
        <v>42</v>
      </c>
      <c r="E36" s="1"/>
      <c r="F36" s="1"/>
      <c r="G36" s="1"/>
      <c r="H36" s="3">
        <f>3*B35</f>
        <v>270</v>
      </c>
      <c r="I36" s="1"/>
      <c r="J36" s="1"/>
    </row>
    <row r="37" spans="1:11" x14ac:dyDescent="0.25">
      <c r="D37" s="1" t="s">
        <v>32</v>
      </c>
      <c r="E37" s="1" t="s">
        <v>43</v>
      </c>
      <c r="F37" s="1"/>
      <c r="G37" s="1"/>
      <c r="H37" s="3">
        <f>88*B36</f>
        <v>176</v>
      </c>
      <c r="I37" s="1"/>
      <c r="J37" s="1"/>
      <c r="K37" t="s">
        <v>44</v>
      </c>
    </row>
    <row r="38" spans="1:11" x14ac:dyDescent="0.25">
      <c r="D38" s="1" t="s">
        <v>34</v>
      </c>
      <c r="E38" s="1"/>
      <c r="F38" s="1"/>
      <c r="G38" s="1"/>
      <c r="H38" s="3">
        <f>SUM(H36:H37)</f>
        <v>446</v>
      </c>
      <c r="I38" s="1"/>
      <c r="J38" s="1"/>
    </row>
    <row r="39" spans="1:11" x14ac:dyDescent="0.25">
      <c r="H39" s="4"/>
    </row>
    <row r="40" spans="1:11" x14ac:dyDescent="0.25">
      <c r="A40" s="1" t="s">
        <v>28</v>
      </c>
      <c r="B40" s="1"/>
    </row>
    <row r="41" spans="1:11" x14ac:dyDescent="0.25">
      <c r="A41" s="1" t="s">
        <v>25</v>
      </c>
      <c r="B41" s="1"/>
    </row>
    <row r="42" spans="1:11" x14ac:dyDescent="0.25">
      <c r="A42" s="1" t="s">
        <v>26</v>
      </c>
      <c r="B42" s="3">
        <v>45</v>
      </c>
      <c r="D42" s="1" t="s">
        <v>45</v>
      </c>
      <c r="E42" s="1"/>
      <c r="F42" s="1"/>
      <c r="G42" s="1"/>
      <c r="H42" s="3">
        <f>2*B42</f>
        <v>90</v>
      </c>
    </row>
    <row r="43" spans="1:11" x14ac:dyDescent="0.25">
      <c r="A43" s="1" t="s">
        <v>27</v>
      </c>
      <c r="B43" s="3">
        <v>1</v>
      </c>
      <c r="D43" s="1" t="s">
        <v>46</v>
      </c>
      <c r="E43" s="1"/>
      <c r="F43" s="1"/>
      <c r="G43" s="1"/>
      <c r="H43" s="3">
        <f>74*B43</f>
        <v>74</v>
      </c>
    </row>
    <row r="44" spans="1:11" x14ac:dyDescent="0.25">
      <c r="D44" s="1" t="s">
        <v>34</v>
      </c>
      <c r="E44" s="1"/>
      <c r="F44" s="1"/>
      <c r="G44" s="1"/>
      <c r="H44" s="3">
        <f>SUM(H42:H43)</f>
        <v>164</v>
      </c>
    </row>
    <row r="45" spans="1:11" ht="15.75" thickBot="1" x14ac:dyDescent="0.3"/>
    <row r="46" spans="1:11" ht="15.75" thickBot="1" x14ac:dyDescent="0.3">
      <c r="D46" s="5" t="s">
        <v>37</v>
      </c>
      <c r="E46" s="6"/>
      <c r="F46" s="6"/>
      <c r="G46" s="6"/>
      <c r="H46" s="7">
        <f>SUM(H38+H44)</f>
        <v>610</v>
      </c>
    </row>
  </sheetData>
  <mergeCells count="3">
    <mergeCell ref="B1:M1"/>
    <mergeCell ref="B6:M6"/>
    <mergeCell ref="B18:M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DFF4A68AAE2AD04BBA4BD629C1D7EBB5" ma:contentTypeVersion="14" ma:contentTypeDescription="Create a new Course Development document." ma:contentTypeScope="" ma:versionID="9fa67a74855a9c398dcfad8473954e4c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Props1.xml><?xml version="1.0" encoding="utf-8"?>
<ds:datastoreItem xmlns:ds="http://schemas.openxmlformats.org/officeDocument/2006/customXml" ds:itemID="{788D4BE9-71EC-4B7E-AE63-6EFABA7D2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4BE7C-590C-4696-A4DF-6282DB77799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8CA6714-9CE1-4571-BBDF-312F4D88C371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40D9F7C9-7825-423A-883C-820A8984FAA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DE526F4-3879-40AF-9838-9564FDE208A7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0a82cfc-8d0b-455e-b705-4035c60ff9fd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A-Topic 3 Part 1&amp;2</vt:lpstr>
      <vt:lpstr>A-Topic 3 Part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Elissa Torres</dc:creator>
  <cp:keywords/>
  <cp:lastModifiedBy>Prof Scofied</cp:lastModifiedBy>
  <dcterms:created xsi:type="dcterms:W3CDTF">2016-05-09T23:07:21Z</dcterms:created>
  <dcterms:modified xsi:type="dcterms:W3CDTF">2018-10-10T19:23:01Z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0x010100A30BC5E90BED914E81F4B67CDEADBEEF0072B4D5296E9CCD41A4B955E8BC4A98B900DFF4A68AAE2AD04BBA4BD629C1D7EBB5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