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740" windowHeight="11760" firstSheet="1" activeTab="5"/>
  </bookViews>
  <sheets>
    <sheet name="Analysis by" sheetId="1" r:id="rId1"/>
    <sheet name="Data" sheetId="11" r:id="rId2"/>
    <sheet name="Sorted" sheetId="3" r:id="rId3"/>
    <sheet name="Airport" sheetId="4" r:id="rId4"/>
    <sheet name="Initial Analysis" sheetId="7" r:id="rId5"/>
    <sheet name="Profit Analysis" sheetId="2" r:id="rId6"/>
  </sheets>
  <calcPr calcId="181029"/>
  <pivotCaches>
    <pivotCache cacheId="1" r:id="rId7"/>
    <pivotCache cacheId="2" r:id="rId8"/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2" l="1"/>
  <c r="I3" i="2" s="1"/>
  <c r="H7" i="2"/>
  <c r="I7" i="2" s="1"/>
  <c r="H11" i="2"/>
  <c r="I11" i="2" s="1"/>
  <c r="H15" i="2"/>
  <c r="I15" i="2" s="1"/>
  <c r="H19" i="2"/>
  <c r="I19" i="2" s="1"/>
  <c r="H23" i="2"/>
  <c r="I23" i="2" s="1"/>
  <c r="H27" i="2"/>
  <c r="I27" i="2" s="1"/>
  <c r="H31" i="2"/>
  <c r="I31" i="2" s="1"/>
  <c r="H35" i="2"/>
  <c r="I35" i="2" s="1"/>
  <c r="H39" i="2"/>
  <c r="I39" i="2" s="1"/>
  <c r="H43" i="2"/>
  <c r="I43" i="2" s="1"/>
  <c r="H47" i="2"/>
  <c r="I47" i="2" s="1"/>
  <c r="H51" i="2"/>
  <c r="I51" i="2" s="1"/>
  <c r="H55" i="2"/>
  <c r="I55" i="2" s="1"/>
  <c r="H59" i="2"/>
  <c r="I59" i="2" s="1"/>
  <c r="H63" i="2"/>
  <c r="I63" i="2" s="1"/>
  <c r="H67" i="2"/>
  <c r="I67" i="2" s="1"/>
  <c r="H71" i="2"/>
  <c r="I71" i="2" s="1"/>
  <c r="H75" i="2"/>
  <c r="I75" i="2" s="1"/>
  <c r="H79" i="2"/>
  <c r="I79" i="2" s="1"/>
  <c r="G4" i="2"/>
  <c r="H4" i="2" s="1"/>
  <c r="I4" i="2" s="1"/>
  <c r="G5" i="2"/>
  <c r="H5" i="2" s="1"/>
  <c r="I5" i="2" s="1"/>
  <c r="G6" i="2"/>
  <c r="H6" i="2" s="1"/>
  <c r="I6" i="2" s="1"/>
  <c r="G7" i="2"/>
  <c r="G8" i="2"/>
  <c r="H8" i="2" s="1"/>
  <c r="I8" i="2" s="1"/>
  <c r="G9" i="2"/>
  <c r="H9" i="2" s="1"/>
  <c r="I9" i="2" s="1"/>
  <c r="G10" i="2"/>
  <c r="H10" i="2" s="1"/>
  <c r="I10" i="2" s="1"/>
  <c r="G11" i="2"/>
  <c r="G12" i="2"/>
  <c r="H12" i="2" s="1"/>
  <c r="I12" i="2" s="1"/>
  <c r="G13" i="2"/>
  <c r="H13" i="2" s="1"/>
  <c r="I13" i="2" s="1"/>
  <c r="G14" i="2"/>
  <c r="H14" i="2" s="1"/>
  <c r="I14" i="2" s="1"/>
  <c r="G15" i="2"/>
  <c r="G16" i="2"/>
  <c r="H16" i="2" s="1"/>
  <c r="I16" i="2" s="1"/>
  <c r="G17" i="2"/>
  <c r="H17" i="2" s="1"/>
  <c r="I17" i="2" s="1"/>
  <c r="G18" i="2"/>
  <c r="H18" i="2" s="1"/>
  <c r="I18" i="2" s="1"/>
  <c r="G19" i="2"/>
  <c r="G20" i="2"/>
  <c r="H20" i="2" s="1"/>
  <c r="I20" i="2" s="1"/>
  <c r="G21" i="2"/>
  <c r="H21" i="2" s="1"/>
  <c r="I21" i="2" s="1"/>
  <c r="G22" i="2"/>
  <c r="H22" i="2" s="1"/>
  <c r="I22" i="2" s="1"/>
  <c r="G23" i="2"/>
  <c r="G24" i="2"/>
  <c r="H24" i="2" s="1"/>
  <c r="I24" i="2" s="1"/>
  <c r="G25" i="2"/>
  <c r="H25" i="2" s="1"/>
  <c r="I25" i="2" s="1"/>
  <c r="G26" i="2"/>
  <c r="H26" i="2" s="1"/>
  <c r="I26" i="2" s="1"/>
  <c r="G27" i="2"/>
  <c r="G28" i="2"/>
  <c r="H28" i="2" s="1"/>
  <c r="I28" i="2" s="1"/>
  <c r="G29" i="2"/>
  <c r="H29" i="2" s="1"/>
  <c r="I29" i="2" s="1"/>
  <c r="G30" i="2"/>
  <c r="H30" i="2" s="1"/>
  <c r="I30" i="2" s="1"/>
  <c r="G31" i="2"/>
  <c r="G32" i="2"/>
  <c r="H32" i="2" s="1"/>
  <c r="I32" i="2" s="1"/>
  <c r="G33" i="2"/>
  <c r="H33" i="2" s="1"/>
  <c r="I33" i="2" s="1"/>
  <c r="G34" i="2"/>
  <c r="H34" i="2" s="1"/>
  <c r="I34" i="2" s="1"/>
  <c r="G35" i="2"/>
  <c r="G36" i="2"/>
  <c r="H36" i="2" s="1"/>
  <c r="I36" i="2" s="1"/>
  <c r="G37" i="2"/>
  <c r="H37" i="2" s="1"/>
  <c r="I37" i="2" s="1"/>
  <c r="G38" i="2"/>
  <c r="H38" i="2" s="1"/>
  <c r="I38" i="2" s="1"/>
  <c r="G39" i="2"/>
  <c r="G40" i="2"/>
  <c r="H40" i="2" s="1"/>
  <c r="I40" i="2" s="1"/>
  <c r="G41" i="2"/>
  <c r="H41" i="2" s="1"/>
  <c r="I41" i="2" s="1"/>
  <c r="G42" i="2"/>
  <c r="H42" i="2" s="1"/>
  <c r="I42" i="2" s="1"/>
  <c r="G43" i="2"/>
  <c r="G44" i="2"/>
  <c r="H44" i="2" s="1"/>
  <c r="I44" i="2" s="1"/>
  <c r="G45" i="2"/>
  <c r="H45" i="2" s="1"/>
  <c r="I45" i="2" s="1"/>
  <c r="G46" i="2"/>
  <c r="H46" i="2" s="1"/>
  <c r="I46" i="2" s="1"/>
  <c r="G47" i="2"/>
  <c r="G48" i="2"/>
  <c r="H48" i="2" s="1"/>
  <c r="I48" i="2" s="1"/>
  <c r="G49" i="2"/>
  <c r="H49" i="2" s="1"/>
  <c r="I49" i="2" s="1"/>
  <c r="G50" i="2"/>
  <c r="H50" i="2" s="1"/>
  <c r="I50" i="2" s="1"/>
  <c r="G51" i="2"/>
  <c r="G52" i="2"/>
  <c r="H52" i="2" s="1"/>
  <c r="I52" i="2" s="1"/>
  <c r="G53" i="2"/>
  <c r="H53" i="2" s="1"/>
  <c r="I53" i="2" s="1"/>
  <c r="G54" i="2"/>
  <c r="H54" i="2" s="1"/>
  <c r="I54" i="2" s="1"/>
  <c r="G55" i="2"/>
  <c r="G56" i="2"/>
  <c r="H56" i="2" s="1"/>
  <c r="I56" i="2" s="1"/>
  <c r="G57" i="2"/>
  <c r="H57" i="2" s="1"/>
  <c r="I57" i="2" s="1"/>
  <c r="G58" i="2"/>
  <c r="H58" i="2" s="1"/>
  <c r="I58" i="2" s="1"/>
  <c r="G59" i="2"/>
  <c r="G60" i="2"/>
  <c r="H60" i="2" s="1"/>
  <c r="I60" i="2" s="1"/>
  <c r="G61" i="2"/>
  <c r="H61" i="2" s="1"/>
  <c r="I61" i="2" s="1"/>
  <c r="G62" i="2"/>
  <c r="H62" i="2" s="1"/>
  <c r="I62" i="2" s="1"/>
  <c r="G63" i="2"/>
  <c r="G64" i="2"/>
  <c r="H64" i="2" s="1"/>
  <c r="I64" i="2" s="1"/>
  <c r="G65" i="2"/>
  <c r="H65" i="2" s="1"/>
  <c r="I65" i="2" s="1"/>
  <c r="G66" i="2"/>
  <c r="H66" i="2" s="1"/>
  <c r="I66" i="2" s="1"/>
  <c r="G67" i="2"/>
  <c r="G68" i="2"/>
  <c r="H68" i="2" s="1"/>
  <c r="I68" i="2" s="1"/>
  <c r="G69" i="2"/>
  <c r="H69" i="2" s="1"/>
  <c r="I69" i="2" s="1"/>
  <c r="G70" i="2"/>
  <c r="H70" i="2" s="1"/>
  <c r="I70" i="2" s="1"/>
  <c r="G71" i="2"/>
  <c r="G72" i="2"/>
  <c r="H72" i="2" s="1"/>
  <c r="I72" i="2" s="1"/>
  <c r="G73" i="2"/>
  <c r="H73" i="2" s="1"/>
  <c r="I73" i="2" s="1"/>
  <c r="G74" i="2"/>
  <c r="H74" i="2" s="1"/>
  <c r="I74" i="2" s="1"/>
  <c r="G75" i="2"/>
  <c r="G76" i="2"/>
  <c r="H76" i="2" s="1"/>
  <c r="I76" i="2" s="1"/>
  <c r="G77" i="2"/>
  <c r="H77" i="2" s="1"/>
  <c r="I77" i="2" s="1"/>
  <c r="G78" i="2"/>
  <c r="H78" i="2" s="1"/>
  <c r="I78" i="2" s="1"/>
  <c r="G79" i="2"/>
  <c r="G80" i="2"/>
  <c r="H80" i="2" s="1"/>
  <c r="I80" i="2" s="1"/>
  <c r="G81" i="2"/>
  <c r="H81" i="2" s="1"/>
  <c r="I81" i="2" s="1"/>
  <c r="G3" i="2"/>
  <c r="G2" i="2"/>
  <c r="H2" i="2" s="1"/>
  <c r="I2" i="2" s="1"/>
</calcChain>
</file>

<file path=xl/sharedStrings.xml><?xml version="1.0" encoding="utf-8"?>
<sst xmlns="http://schemas.openxmlformats.org/spreadsheetml/2006/main" count="794" uniqueCount="42">
  <si>
    <t>Name:</t>
  </si>
  <si>
    <t>Class/Section:</t>
  </si>
  <si>
    <t>Project:</t>
  </si>
  <si>
    <t>Due Date:</t>
  </si>
  <si>
    <t>Inser Date</t>
  </si>
  <si>
    <t>Insert Project Name</t>
  </si>
  <si>
    <t>Insert Class</t>
  </si>
  <si>
    <t>Insert Name</t>
  </si>
  <si>
    <t>Year</t>
  </si>
  <si>
    <t>Quarter</t>
  </si>
  <si>
    <t>Location</t>
  </si>
  <si>
    <t>CarClass</t>
  </si>
  <si>
    <t>Revenue</t>
  </si>
  <si>
    <t>NumCars</t>
  </si>
  <si>
    <t>Q1</t>
  </si>
  <si>
    <t>Downtown</t>
  </si>
  <si>
    <t>Economy</t>
  </si>
  <si>
    <t>Airport</t>
  </si>
  <si>
    <t>Q3</t>
  </si>
  <si>
    <t>Q4</t>
  </si>
  <si>
    <t>Q2</t>
  </si>
  <si>
    <t>SUV</t>
  </si>
  <si>
    <t>Hybrid</t>
  </si>
  <si>
    <t>Premium</t>
  </si>
  <si>
    <t xml:space="preserve"> </t>
  </si>
  <si>
    <t>Sum of Revenue</t>
  </si>
  <si>
    <t>Column Labels</t>
  </si>
  <si>
    <t>Row Labels</t>
  </si>
  <si>
    <t>Grand Total</t>
  </si>
  <si>
    <t>Question One</t>
  </si>
  <si>
    <t>Question Two</t>
  </si>
  <si>
    <t>Expenses</t>
  </si>
  <si>
    <t>Profit</t>
  </si>
  <si>
    <t>ProfitperCar</t>
  </si>
  <si>
    <t>Non-Hybric Expense Per Car</t>
  </si>
  <si>
    <t>Hybric Expense Per Car</t>
  </si>
  <si>
    <t>Sum of Profit</t>
  </si>
  <si>
    <t>Airport produces the most revenue for 2016 and 2017 combined. (Grand total $23,245,409)</t>
  </si>
  <si>
    <t>Economy car class under Downtown location has the highest revenue (Economy $6,408,837)</t>
  </si>
  <si>
    <t>Average of Profit</t>
  </si>
  <si>
    <t>The most profitable combination is Airport, Economy combination with an average of $448,037. The least profitable combination is Downtown, Hybrid with an average of $182,867</t>
  </si>
  <si>
    <t xml:space="preserve">Based on the upper pivot table, Airport location takes the lead in making profit. The figure stands at $14,856,159. Hybrid vehicle class makes the least profit; $4,218,931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</si>
</sst>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" fontId="2" fillId="0" borderId="0" xfId="1" applyNumberFormat="1" applyFont="1"/>
    <xf numFmtId="166" fontId="2" fillId="0" borderId="0" xfId="2" applyNumberFormat="1" applyFont="1"/>
    <xf numFmtId="0" fontId="2" fillId="0" borderId="0" xfId="0" pivotButton="1" applyFont="1"/>
    <xf numFmtId="0" fontId="2" fillId="0" borderId="0" xfId="0" applyFont="1" applyAlignment="1">
      <alignment horizontal="left"/>
    </xf>
    <xf numFmtId="166" fontId="2" fillId="0" borderId="0" xfId="0" applyNumberFormat="1" applyFont="1"/>
    <xf numFmtId="0" fontId="2" fillId="0" borderId="0" xfId="0" pivotButton="1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1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6" formatCode="&quot;$&quot;#,##0"/>
    </dxf>
    <dxf>
      <alignment horizontal="left"/>
    </dxf>
    <dxf>
      <alignment horizontal="left"/>
    </dxf>
    <dxf>
      <alignment horizontal="right"/>
    </dxf>
    <dxf>
      <alignment horizontal="right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6" formatCode="&quot;$&quot;#,##0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right"/>
    </dxf>
    <dxf>
      <alignment horizontal="right"/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6" formatCode="&quot;$&quot;#,##0"/>
    </dxf>
    <dxf>
      <numFmt numFmtId="166" formatCode="&quot;$&quot;#,##0"/>
    </dxf>
    <dxf>
      <alignment horizontal="left"/>
    </dxf>
    <dxf>
      <alignment horizontal="right"/>
    </dxf>
    <dxf>
      <alignment horizontal="right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[LastFirstInitialNameExcelProject1.xlsx]Initial Analysis!PivotTable6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Revenue for Each of the Four Vehicles Types at Each Location     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</c:pivotFmt>
      <c:pivotFmt>
        <c:idx val="1"/>
        <c:spPr>
          <a:noFill/>
          <a:ln w="9525" cap="flat" cmpd="sng" algn="ctr">
            <a:solidFill>
              <a:schemeClr val="accent2"/>
            </a:solidFill>
            <a:miter lim="800000"/>
          </a:ln>
          <a:effectLst>
            <a:glow rad="63500">
              <a:schemeClr val="accent2">
                <a:satMod val="175000"/>
                <a:alpha val="25000"/>
              </a:schemeClr>
            </a:glow>
          </a:effectLst>
        </c:spPr>
        <c:marker>
          <c:symbol val="none"/>
        </c:marker>
      </c:pivotFmt>
      <c:pivotFmt>
        <c:idx val="2"/>
        <c:spPr>
          <a:noFill/>
          <a:ln w="9525" cap="flat" cmpd="sng" algn="ctr">
            <a:solidFill>
              <a:schemeClr val="accent3"/>
            </a:solidFill>
            <a:miter lim="800000"/>
          </a:ln>
          <a:effectLst>
            <a:glow rad="63500">
              <a:schemeClr val="accent3">
                <a:satMod val="175000"/>
                <a:alpha val="25000"/>
              </a:schemeClr>
            </a:glow>
          </a:effectLst>
        </c:spPr>
        <c:marker>
          <c:symbol val="none"/>
        </c:marker>
      </c:pivotFmt>
      <c:pivotFmt>
        <c:idx val="3"/>
        <c:spPr>
          <a:noFill/>
          <a:ln w="9525" cap="flat" cmpd="sng" algn="ctr">
            <a:solidFill>
              <a:schemeClr val="accent4"/>
            </a:solidFill>
            <a:miter lim="800000"/>
          </a:ln>
          <a:effectLst>
            <a:glow rad="63500">
              <a:schemeClr val="accent4">
                <a:satMod val="175000"/>
                <a:alpha val="25000"/>
              </a:schemeClr>
            </a:glow>
          </a:effectLst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'Initial Analysis'!$B$3:$B$4</c:f>
              <c:strCache>
                <c:ptCount val="1"/>
                <c:pt idx="0">
                  <c:v>Economy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'Initial Analysis'!$A$5:$A$7</c:f>
              <c:strCache>
                <c:ptCount val="2"/>
                <c:pt idx="0">
                  <c:v>Airport</c:v>
                </c:pt>
                <c:pt idx="1">
                  <c:v>Downtown</c:v>
                </c:pt>
              </c:strCache>
            </c:strRef>
          </c:cat>
          <c:val>
            <c:numRef>
              <c:f>'Initial Analysis'!$B$5:$B$7</c:f>
              <c:numCache>
                <c:formatCode>"$"#,##0</c:formatCode>
                <c:ptCount val="2"/>
                <c:pt idx="0">
                  <c:v>6356519</c:v>
                </c:pt>
                <c:pt idx="1">
                  <c:v>6408837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FD-42E2-98AB-76088C5D3F41}"/>
            </c:ext>
          </c:extLst>
        </c:ser>
        <c:ser>
          <c:idx val="1"/>
          <c:order val="1"/>
          <c:tx>
            <c:strRef>
              <c:f>'Initial Analysis'!$C$3:$C$4</c:f>
              <c:strCache>
                <c:ptCount val="1"/>
                <c:pt idx="0">
                  <c:v>Hybrid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'Initial Analysis'!$A$5:$A$7</c:f>
              <c:strCache>
                <c:ptCount val="2"/>
                <c:pt idx="0">
                  <c:v>Airport</c:v>
                </c:pt>
                <c:pt idx="1">
                  <c:v>Downtown</c:v>
                </c:pt>
              </c:strCache>
            </c:strRef>
          </c:cat>
          <c:val>
            <c:numRef>
              <c:f>'Initial Analysis'!$C$5:$C$7</c:f>
              <c:numCache>
                <c:formatCode>"$"#,##0</c:formatCode>
                <c:ptCount val="2"/>
                <c:pt idx="0">
                  <c:v>5635566</c:v>
                </c:pt>
                <c:pt idx="1">
                  <c:v>4646965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5FD-42E2-98AB-76088C5D3F41}"/>
            </c:ext>
          </c:extLst>
        </c:ser>
        <c:ser>
          <c:idx val="2"/>
          <c:order val="2"/>
          <c:tx>
            <c:strRef>
              <c:f>'Initial Analysis'!$D$3:$D$4</c:f>
              <c:strCache>
                <c:ptCount val="1"/>
                <c:pt idx="0">
                  <c:v>Premium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'Initial Analysis'!$A$5:$A$7</c:f>
              <c:strCache>
                <c:ptCount val="2"/>
                <c:pt idx="0">
                  <c:v>Airport</c:v>
                </c:pt>
                <c:pt idx="1">
                  <c:v>Downtown</c:v>
                </c:pt>
              </c:strCache>
            </c:strRef>
          </c:cat>
          <c:val>
            <c:numRef>
              <c:f>'Initial Analysis'!$D$5:$D$7</c:f>
              <c:numCache>
                <c:formatCode>"$"#,##0</c:formatCode>
                <c:ptCount val="2"/>
                <c:pt idx="0">
                  <c:v>5635534</c:v>
                </c:pt>
                <c:pt idx="1">
                  <c:v>4647142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5FD-42E2-98AB-76088C5D3F41}"/>
            </c:ext>
          </c:extLst>
        </c:ser>
        <c:ser>
          <c:idx val="3"/>
          <c:order val="3"/>
          <c:tx>
            <c:strRef>
              <c:f>'Initial Analysis'!$E$3:$E$4</c:f>
              <c:strCache>
                <c:ptCount val="1"/>
                <c:pt idx="0">
                  <c:v>SUV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'Initial Analysis'!$A$5:$A$7</c:f>
              <c:strCache>
                <c:ptCount val="2"/>
                <c:pt idx="0">
                  <c:v>Airport</c:v>
                </c:pt>
                <c:pt idx="1">
                  <c:v>Downtown</c:v>
                </c:pt>
              </c:strCache>
            </c:strRef>
          </c:cat>
          <c:val>
            <c:numRef>
              <c:f>'Initial Analysis'!$E$5:$E$7</c:f>
              <c:numCache>
                <c:formatCode>"$"#,##0</c:formatCode>
                <c:ptCount val="2"/>
                <c:pt idx="0">
                  <c:v>5617790</c:v>
                </c:pt>
                <c:pt idx="1">
                  <c:v>4646812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5FD-42E2-98AB-76088C5D3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262972928"/>
        <c:axId val="262974464"/>
      </c:barChart>
      <c:catAx>
        <c:axId val="26297292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2974464"/>
        <c:crosses val="autoZero"/>
        <c:auto val="1"/>
        <c:lblAlgn val="ctr"/>
        <c:lblOffset val="100"/>
        <c:noMultiLvlLbl val="0"/>
      </c:catAx>
      <c:valAx>
        <c:axId val="26297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9729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19049</xdr:rowOff>
    </xdr:from>
    <xdr:to>
      <xdr:col>8</xdr:col>
      <xdr:colOff>28575</xdr:colOff>
      <xdr:row>28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7FFE1514-444E-4D63-9BA4-F533EC9363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GURU" refreshedDate="43731.533307291669" createdVersion="6" refreshedVersion="6" minRefreshableVersion="3" recordCount="80">
  <cacheSource type="worksheet">
    <worksheetSource name="Table1"/>
  </cacheSource>
  <cacheFields count="6">
    <cacheField name="Year" numFmtId="0">
      <sharedItems containsSemiMixedTypes="0" containsString="0" containsNumber="1" containsInteger="1" minValue="2016" maxValue="2018" count="3">
        <n v="2018"/>
        <n v="2016"/>
        <n v="2017"/>
      </sharedItems>
    </cacheField>
    <cacheField name="Quarter" numFmtId="0">
      <sharedItems/>
    </cacheField>
    <cacheField name="Location" numFmtId="0">
      <sharedItems count="2">
        <s v="Downtown"/>
        <s v="Airport"/>
      </sharedItems>
    </cacheField>
    <cacheField name="CarClass" numFmtId="0">
      <sharedItems count="4">
        <s v="Economy"/>
        <s v="SUV"/>
        <s v="Hybrid"/>
        <s v="Premium"/>
      </sharedItems>
    </cacheField>
    <cacheField name="Revenue" numFmtId="166">
      <sharedItems containsSemiMixedTypes="0" containsString="0" containsNumber="1" containsInteger="1" minValue="309778" maxValue="1023831"/>
    </cacheField>
    <cacheField name="NumCars" numFmtId="1">
      <sharedItems containsSemiMixedTypes="0" containsString="0" containsNumber="1" containsInteger="1" minValue="1821" maxValue="59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NGURU" refreshedDate="43731.681511111114" createdVersion="6" refreshedVersion="6" minRefreshableVersion="3" recordCount="80">
  <cacheSource type="worksheet">
    <worksheetSource name="Table1"/>
  </cacheSource>
  <cacheFields count="9">
    <cacheField name="Year" numFmtId="0">
      <sharedItems containsSemiMixedTypes="0" containsString="0" containsNumber="1" containsInteger="1" minValue="2016" maxValue="2018" count="3">
        <n v="2018"/>
        <n v="2016"/>
        <n v="2017"/>
      </sharedItems>
    </cacheField>
    <cacheField name="Quarter" numFmtId="0">
      <sharedItems/>
    </cacheField>
    <cacheField name="Location" numFmtId="0">
      <sharedItems count="2">
        <s v="Downtown"/>
        <s v="Airport"/>
      </sharedItems>
    </cacheField>
    <cacheField name="CarClass" numFmtId="0">
      <sharedItems count="4">
        <s v="Economy"/>
        <s v="SUV"/>
        <s v="Hybrid"/>
        <s v="Premium"/>
      </sharedItems>
    </cacheField>
    <cacheField name="Revenue" numFmtId="166">
      <sharedItems containsSemiMixedTypes="0" containsString="0" containsNumber="1" containsInteger="1" minValue="309778" maxValue="1023831" count="80">
        <n v="955303"/>
        <n v="1023831"/>
        <n v="786870"/>
        <n v="937962"/>
        <n v="734243"/>
        <n v="717204"/>
        <n v="719842"/>
        <n v="695933"/>
        <n v="655079"/>
        <n v="631256"/>
        <n v="625790"/>
        <n v="609036"/>
        <n v="672522"/>
        <n v="694300"/>
        <n v="706043"/>
        <n v="648257"/>
        <n v="609418"/>
        <n v="672993"/>
        <n v="648680"/>
        <n v="693576"/>
        <n v="672658"/>
        <n v="705921"/>
        <n v="609744"/>
        <n v="706215"/>
        <n v="694093"/>
        <n v="612386"/>
        <n v="612001"/>
        <n v="578023"/>
        <n v="587470"/>
        <n v="528222"/>
        <n v="612700"/>
        <n v="606867"/>
        <n v="577995"/>
        <n v="519860"/>
        <n v="527991"/>
        <n v="578244"/>
        <n v="527825"/>
        <n v="491016"/>
        <n v="509946"/>
        <n v="476649"/>
        <n v="459336"/>
        <n v="511352"/>
        <n v="552328"/>
        <n v="493304"/>
        <n v="506120"/>
        <n v="608290"/>
        <n v="511462"/>
        <n v="476838"/>
        <n v="552851"/>
        <n v="511202"/>
        <n v="476440"/>
        <n v="494178"/>
        <n v="552136"/>
        <n v="505401"/>
        <n v="505318"/>
        <n v="493808"/>
        <n v="433932"/>
        <n v="387735"/>
        <n v="434350"/>
        <n v="366502"/>
        <n v="440380"/>
        <n v="441571"/>
        <n v="434050"/>
        <n v="440494"/>
        <n v="442108"/>
        <n v="441128"/>
        <n v="442178"/>
        <n v="362538"/>
        <n v="367850"/>
        <n v="362442"/>
        <n v="367600"/>
        <n v="362164"/>
        <n v="367179"/>
        <n v="376277"/>
        <n v="309778"/>
        <n v="310194"/>
        <n v="337012"/>
        <n v="309821"/>
        <n v="336461"/>
        <n v="337093"/>
      </sharedItems>
    </cacheField>
    <cacheField name="NumCars" numFmtId="1">
      <sharedItems containsSemiMixedTypes="0" containsString="0" containsNumber="1" containsInteger="1" minValue="1821" maxValue="5912"/>
    </cacheField>
    <cacheField name="Expenses" numFmtId="166">
      <sharedItems containsSemiMixedTypes="0" containsString="0" containsNumber="1" containsInteger="1" minValue="91050" maxValue="386300"/>
    </cacheField>
    <cacheField name="Profit" numFmtId="166">
      <sharedItems containsSemiMixedTypes="0" containsString="0" containsNumber="1" containsInteger="1" minValue="117594" maxValue="743831"/>
    </cacheField>
    <cacheField name="ProfitperCar" numFmtId="166">
      <sharedItems containsSemiMixedTypes="0" containsString="0" containsNumber="1" minValue="54.099489795918366" maxValue="147.112767336357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NGURU" refreshedDate="43731.695564004629" createdVersion="6" refreshedVersion="6" minRefreshableVersion="3" recordCount="80">
  <cacheSource type="worksheet">
    <worksheetSource name="Table1"/>
  </cacheSource>
  <cacheFields count="9">
    <cacheField name="Year" numFmtId="0">
      <sharedItems containsSemiMixedTypes="0" containsString="0" containsNumber="1" containsInteger="1" minValue="2016" maxValue="2018" count="3">
        <n v="2018"/>
        <n v="2016"/>
        <n v="2017"/>
      </sharedItems>
    </cacheField>
    <cacheField name="Quarter" numFmtId="0">
      <sharedItems/>
    </cacheField>
    <cacheField name="Location" numFmtId="0">
      <sharedItems count="2">
        <s v="Downtown"/>
        <s v="Airport"/>
      </sharedItems>
    </cacheField>
    <cacheField name="CarClass" numFmtId="0">
      <sharedItems count="4">
        <s v="Economy"/>
        <s v="SUV"/>
        <s v="Hybrid"/>
        <s v="Premium"/>
      </sharedItems>
    </cacheField>
    <cacheField name="Revenue" numFmtId="166">
      <sharedItems containsSemiMixedTypes="0" containsString="0" containsNumber="1" containsInteger="1" minValue="309778" maxValue="1023831" count="80">
        <n v="955303"/>
        <n v="1023831"/>
        <n v="786870"/>
        <n v="937962"/>
        <n v="734243"/>
        <n v="717204"/>
        <n v="719842"/>
        <n v="695933"/>
        <n v="655079"/>
        <n v="631256"/>
        <n v="625790"/>
        <n v="609036"/>
        <n v="672522"/>
        <n v="694300"/>
        <n v="706043"/>
        <n v="648257"/>
        <n v="609418"/>
        <n v="672993"/>
        <n v="648680"/>
        <n v="693576"/>
        <n v="672658"/>
        <n v="705921"/>
        <n v="609744"/>
        <n v="706215"/>
        <n v="694093"/>
        <n v="612386"/>
        <n v="612001"/>
        <n v="578023"/>
        <n v="587470"/>
        <n v="528222"/>
        <n v="612700"/>
        <n v="606867"/>
        <n v="577995"/>
        <n v="519860"/>
        <n v="527991"/>
        <n v="578244"/>
        <n v="527825"/>
        <n v="491016"/>
        <n v="509946"/>
        <n v="476649"/>
        <n v="459336"/>
        <n v="511352"/>
        <n v="552328"/>
        <n v="493304"/>
        <n v="506120"/>
        <n v="608290"/>
        <n v="511462"/>
        <n v="476838"/>
        <n v="552851"/>
        <n v="511202"/>
        <n v="476440"/>
        <n v="494178"/>
        <n v="552136"/>
        <n v="505401"/>
        <n v="505318"/>
        <n v="493808"/>
        <n v="433932"/>
        <n v="387735"/>
        <n v="434350"/>
        <n v="366502"/>
        <n v="440380"/>
        <n v="441571"/>
        <n v="434050"/>
        <n v="440494"/>
        <n v="442108"/>
        <n v="441128"/>
        <n v="442178"/>
        <n v="362538"/>
        <n v="367850"/>
        <n v="362442"/>
        <n v="367600"/>
        <n v="362164"/>
        <n v="367179"/>
        <n v="376277"/>
        <n v="309778"/>
        <n v="310194"/>
        <n v="337012"/>
        <n v="309821"/>
        <n v="336461"/>
        <n v="337093"/>
      </sharedItems>
    </cacheField>
    <cacheField name="NumCars" numFmtId="1">
      <sharedItems containsSemiMixedTypes="0" containsString="0" containsNumber="1" containsInteger="1" minValue="1821" maxValue="5912"/>
    </cacheField>
    <cacheField name="Expenses" numFmtId="166">
      <sharedItems containsSemiMixedTypes="0" containsString="0" containsNumber="1" containsInteger="1" minValue="91050" maxValue="386300"/>
    </cacheField>
    <cacheField name="Profit" numFmtId="166">
      <sharedItems containsSemiMixedTypes="0" containsString="0" containsNumber="1" containsInteger="1" minValue="117594" maxValue="743831"/>
    </cacheField>
    <cacheField name="ProfitperCar" numFmtId="166">
      <sharedItems containsSemiMixedTypes="0" containsString="0" containsNumber="1" minValue="54.099489795918366" maxValue="147.112767336357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s v="Q1"/>
    <x v="0"/>
    <x v="0"/>
    <n v="955303"/>
    <n v="5912"/>
  </r>
  <r>
    <x v="0"/>
    <s v="Q1"/>
    <x v="1"/>
    <x v="0"/>
    <n v="1023831"/>
    <n v="5600"/>
  </r>
  <r>
    <x v="1"/>
    <s v="Q3"/>
    <x v="0"/>
    <x v="0"/>
    <n v="786870"/>
    <n v="5233"/>
  </r>
  <r>
    <x v="2"/>
    <s v="Q4"/>
    <x v="1"/>
    <x v="0"/>
    <n v="937962"/>
    <n v="5076"/>
  </r>
  <r>
    <x v="2"/>
    <s v="Q1"/>
    <x v="0"/>
    <x v="0"/>
    <n v="734243"/>
    <n v="4759"/>
  </r>
  <r>
    <x v="1"/>
    <s v="Q3"/>
    <x v="1"/>
    <x v="0"/>
    <n v="717204"/>
    <n v="4608"/>
  </r>
  <r>
    <x v="2"/>
    <s v="Q4"/>
    <x v="0"/>
    <x v="0"/>
    <n v="719842"/>
    <n v="4489"/>
  </r>
  <r>
    <x v="2"/>
    <s v="Q3"/>
    <x v="0"/>
    <x v="0"/>
    <n v="695933"/>
    <n v="4411"/>
  </r>
  <r>
    <x v="2"/>
    <s v="Q2"/>
    <x v="0"/>
    <x v="0"/>
    <n v="655079"/>
    <n v="4180"/>
  </r>
  <r>
    <x v="1"/>
    <s v="Q4"/>
    <x v="1"/>
    <x v="1"/>
    <n v="631256"/>
    <n v="3998"/>
  </r>
  <r>
    <x v="1"/>
    <s v="Q4"/>
    <x v="1"/>
    <x v="0"/>
    <n v="625790"/>
    <n v="3995"/>
  </r>
  <r>
    <x v="1"/>
    <s v="Q4"/>
    <x v="0"/>
    <x v="1"/>
    <n v="609036"/>
    <n v="3982"/>
  </r>
  <r>
    <x v="2"/>
    <s v="Q3"/>
    <x v="1"/>
    <x v="1"/>
    <n v="672522"/>
    <n v="3981"/>
  </r>
  <r>
    <x v="0"/>
    <s v="Q1"/>
    <x v="1"/>
    <x v="1"/>
    <n v="694300"/>
    <n v="3888"/>
  </r>
  <r>
    <x v="0"/>
    <s v="Q2"/>
    <x v="1"/>
    <x v="1"/>
    <n v="706043"/>
    <n v="3883"/>
  </r>
  <r>
    <x v="1"/>
    <s v="Q4"/>
    <x v="1"/>
    <x v="2"/>
    <n v="648257"/>
    <n v="3863"/>
  </r>
  <r>
    <x v="1"/>
    <s v="Q4"/>
    <x v="0"/>
    <x v="2"/>
    <n v="609418"/>
    <n v="3834"/>
  </r>
  <r>
    <x v="2"/>
    <s v="Q3"/>
    <x v="1"/>
    <x v="2"/>
    <n v="672993"/>
    <n v="3816"/>
  </r>
  <r>
    <x v="1"/>
    <s v="Q4"/>
    <x v="1"/>
    <x v="3"/>
    <n v="648680"/>
    <n v="3782"/>
  </r>
  <r>
    <x v="0"/>
    <s v="Q1"/>
    <x v="1"/>
    <x v="2"/>
    <n v="693576"/>
    <n v="3778"/>
  </r>
  <r>
    <x v="2"/>
    <s v="Q3"/>
    <x v="1"/>
    <x v="3"/>
    <n v="672658"/>
    <n v="3773"/>
  </r>
  <r>
    <x v="0"/>
    <s v="Q2"/>
    <x v="1"/>
    <x v="2"/>
    <n v="705921"/>
    <n v="3747"/>
  </r>
  <r>
    <x v="1"/>
    <s v="Q4"/>
    <x v="0"/>
    <x v="3"/>
    <n v="609744"/>
    <n v="3746"/>
  </r>
  <r>
    <x v="0"/>
    <s v="Q2"/>
    <x v="1"/>
    <x v="3"/>
    <n v="706215"/>
    <n v="3693"/>
  </r>
  <r>
    <x v="0"/>
    <s v="Q1"/>
    <x v="1"/>
    <x v="3"/>
    <n v="694093"/>
    <n v="3689"/>
  </r>
  <r>
    <x v="2"/>
    <s v="Q2"/>
    <x v="1"/>
    <x v="1"/>
    <n v="612386"/>
    <n v="3676"/>
  </r>
  <r>
    <x v="2"/>
    <s v="Q2"/>
    <x v="1"/>
    <x v="2"/>
    <n v="612001"/>
    <n v="3546"/>
  </r>
  <r>
    <x v="2"/>
    <s v="Q1"/>
    <x v="1"/>
    <x v="1"/>
    <n v="578023"/>
    <n v="3520"/>
  </r>
  <r>
    <x v="0"/>
    <s v="Q2"/>
    <x v="0"/>
    <x v="0"/>
    <n v="587470"/>
    <n v="3500"/>
  </r>
  <r>
    <x v="1"/>
    <s v="Q3"/>
    <x v="0"/>
    <x v="1"/>
    <n v="528222"/>
    <n v="3500"/>
  </r>
  <r>
    <x v="2"/>
    <s v="Q2"/>
    <x v="1"/>
    <x v="3"/>
    <n v="612700"/>
    <n v="3455"/>
  </r>
  <r>
    <x v="2"/>
    <s v="Q3"/>
    <x v="1"/>
    <x v="0"/>
    <n v="606867"/>
    <n v="3454"/>
  </r>
  <r>
    <x v="2"/>
    <s v="Q1"/>
    <x v="1"/>
    <x v="2"/>
    <n v="577995"/>
    <n v="3415"/>
  </r>
  <r>
    <x v="1"/>
    <s v="Q4"/>
    <x v="0"/>
    <x v="0"/>
    <n v="519860"/>
    <n v="3359"/>
  </r>
  <r>
    <x v="1"/>
    <s v="Q3"/>
    <x v="0"/>
    <x v="2"/>
    <n v="527991"/>
    <n v="3346"/>
  </r>
  <r>
    <x v="2"/>
    <s v="Q1"/>
    <x v="1"/>
    <x v="3"/>
    <n v="578244"/>
    <n v="3321"/>
  </r>
  <r>
    <x v="1"/>
    <s v="Q3"/>
    <x v="0"/>
    <x v="3"/>
    <n v="527825"/>
    <n v="3285"/>
  </r>
  <r>
    <x v="1"/>
    <s v="Q2"/>
    <x v="1"/>
    <x v="0"/>
    <n v="491016"/>
    <n v="3243"/>
  </r>
  <r>
    <x v="2"/>
    <s v="Q1"/>
    <x v="1"/>
    <x v="0"/>
    <n v="509946"/>
    <n v="3202"/>
  </r>
  <r>
    <x v="1"/>
    <s v="Q2"/>
    <x v="0"/>
    <x v="1"/>
    <n v="476649"/>
    <n v="3184"/>
  </r>
  <r>
    <x v="1"/>
    <s v="Q1"/>
    <x v="1"/>
    <x v="0"/>
    <n v="459336"/>
    <n v="3167"/>
  </r>
  <r>
    <x v="2"/>
    <s v="Q2"/>
    <x v="0"/>
    <x v="1"/>
    <n v="511352"/>
    <n v="3159"/>
  </r>
  <r>
    <x v="2"/>
    <s v="Q4"/>
    <x v="1"/>
    <x v="1"/>
    <n v="552328"/>
    <n v="3140"/>
  </r>
  <r>
    <x v="1"/>
    <s v="Q3"/>
    <x v="1"/>
    <x v="1"/>
    <n v="493304"/>
    <n v="3110"/>
  </r>
  <r>
    <x v="2"/>
    <s v="Q3"/>
    <x v="0"/>
    <x v="1"/>
    <n v="506120"/>
    <n v="3106"/>
  </r>
  <r>
    <x v="0"/>
    <s v="Q2"/>
    <x v="1"/>
    <x v="0"/>
    <n v="608290"/>
    <n v="3086"/>
  </r>
  <r>
    <x v="2"/>
    <s v="Q2"/>
    <x v="0"/>
    <x v="2"/>
    <n v="511462"/>
    <n v="3082"/>
  </r>
  <r>
    <x v="1"/>
    <s v="Q2"/>
    <x v="0"/>
    <x v="2"/>
    <n v="476838"/>
    <n v="3045"/>
  </r>
  <r>
    <x v="2"/>
    <s v="Q4"/>
    <x v="1"/>
    <x v="2"/>
    <n v="552851"/>
    <n v="3027"/>
  </r>
  <r>
    <x v="2"/>
    <s v="Q2"/>
    <x v="0"/>
    <x v="3"/>
    <n v="511202"/>
    <n v="3013"/>
  </r>
  <r>
    <x v="1"/>
    <s v="Q2"/>
    <x v="0"/>
    <x v="3"/>
    <n v="476440"/>
    <n v="3007"/>
  </r>
  <r>
    <x v="1"/>
    <s v="Q3"/>
    <x v="1"/>
    <x v="2"/>
    <n v="494178"/>
    <n v="3002"/>
  </r>
  <r>
    <x v="2"/>
    <s v="Q4"/>
    <x v="1"/>
    <x v="3"/>
    <n v="552136"/>
    <n v="2995"/>
  </r>
  <r>
    <x v="2"/>
    <s v="Q3"/>
    <x v="0"/>
    <x v="2"/>
    <n v="505401"/>
    <n v="2978"/>
  </r>
  <r>
    <x v="2"/>
    <s v="Q3"/>
    <x v="0"/>
    <x v="3"/>
    <n v="505318"/>
    <n v="2921"/>
  </r>
  <r>
    <x v="1"/>
    <s v="Q3"/>
    <x v="1"/>
    <x v="3"/>
    <n v="493808"/>
    <n v="2919"/>
  </r>
  <r>
    <x v="2"/>
    <s v="Q1"/>
    <x v="0"/>
    <x v="1"/>
    <n v="433932"/>
    <n v="2720"/>
  </r>
  <r>
    <x v="1"/>
    <s v="Q2"/>
    <x v="0"/>
    <x v="0"/>
    <n v="387735"/>
    <n v="2664"/>
  </r>
  <r>
    <x v="2"/>
    <s v="Q1"/>
    <x v="0"/>
    <x v="2"/>
    <n v="434350"/>
    <n v="2651"/>
  </r>
  <r>
    <x v="1"/>
    <s v="Q1"/>
    <x v="0"/>
    <x v="0"/>
    <n v="366502"/>
    <n v="2634"/>
  </r>
  <r>
    <x v="2"/>
    <s v="Q4"/>
    <x v="0"/>
    <x v="1"/>
    <n v="440380"/>
    <n v="2631"/>
  </r>
  <r>
    <x v="0"/>
    <s v="Q1"/>
    <x v="0"/>
    <x v="1"/>
    <n v="441571"/>
    <n v="2619"/>
  </r>
  <r>
    <x v="2"/>
    <s v="Q1"/>
    <x v="0"/>
    <x v="3"/>
    <n v="434050"/>
    <n v="2586"/>
  </r>
  <r>
    <x v="2"/>
    <s v="Q4"/>
    <x v="0"/>
    <x v="2"/>
    <n v="440494"/>
    <n v="2546"/>
  </r>
  <r>
    <x v="0"/>
    <s v="Q1"/>
    <x v="0"/>
    <x v="2"/>
    <n v="442108"/>
    <n v="2493"/>
  </r>
  <r>
    <x v="2"/>
    <s v="Q4"/>
    <x v="0"/>
    <x v="3"/>
    <n v="441128"/>
    <n v="2490"/>
  </r>
  <r>
    <x v="0"/>
    <s v="Q1"/>
    <x v="0"/>
    <x v="3"/>
    <n v="442178"/>
    <n v="2478"/>
  </r>
  <r>
    <x v="1"/>
    <s v="Q1"/>
    <x v="0"/>
    <x v="1"/>
    <n v="362538"/>
    <n v="2441"/>
  </r>
  <r>
    <x v="1"/>
    <s v="Q1"/>
    <x v="1"/>
    <x v="1"/>
    <n v="367850"/>
    <n v="2417"/>
  </r>
  <r>
    <x v="1"/>
    <s v="Q1"/>
    <x v="0"/>
    <x v="2"/>
    <n v="362442"/>
    <n v="2352"/>
  </r>
  <r>
    <x v="1"/>
    <s v="Q1"/>
    <x v="1"/>
    <x v="2"/>
    <n v="367600"/>
    <n v="2333"/>
  </r>
  <r>
    <x v="1"/>
    <s v="Q1"/>
    <x v="0"/>
    <x v="3"/>
    <n v="362164"/>
    <n v="2315"/>
  </r>
  <r>
    <x v="1"/>
    <s v="Q1"/>
    <x v="1"/>
    <x v="3"/>
    <n v="367179"/>
    <n v="2269"/>
  </r>
  <r>
    <x v="2"/>
    <s v="Q2"/>
    <x v="1"/>
    <x v="0"/>
    <n v="376277"/>
    <n v="2092"/>
  </r>
  <r>
    <x v="1"/>
    <s v="Q2"/>
    <x v="1"/>
    <x v="1"/>
    <n v="309778"/>
    <n v="1969"/>
  </r>
  <r>
    <x v="1"/>
    <s v="Q2"/>
    <x v="1"/>
    <x v="2"/>
    <n v="310194"/>
    <n v="1926"/>
  </r>
  <r>
    <x v="0"/>
    <s v="Q2"/>
    <x v="0"/>
    <x v="1"/>
    <n v="337012"/>
    <n v="1900"/>
  </r>
  <r>
    <x v="1"/>
    <s v="Q2"/>
    <x v="1"/>
    <x v="3"/>
    <n v="309821"/>
    <n v="1878"/>
  </r>
  <r>
    <x v="0"/>
    <s v="Q2"/>
    <x v="0"/>
    <x v="2"/>
    <n v="336461"/>
    <n v="1856"/>
  </r>
  <r>
    <x v="0"/>
    <s v="Q2"/>
    <x v="0"/>
    <x v="3"/>
    <n v="337093"/>
    <n v="182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s v="Q1"/>
    <x v="0"/>
    <x v="0"/>
    <x v="0"/>
    <n v="5912"/>
    <n v="295600"/>
    <n v="659703"/>
    <n v="111.58711096075778"/>
  </r>
  <r>
    <x v="0"/>
    <s v="Q1"/>
    <x v="1"/>
    <x v="0"/>
    <x v="1"/>
    <n v="5600"/>
    <n v="280000"/>
    <n v="743831"/>
    <n v="132.8269642857143"/>
  </r>
  <r>
    <x v="1"/>
    <s v="Q3"/>
    <x v="0"/>
    <x v="0"/>
    <x v="2"/>
    <n v="5233"/>
    <n v="261650"/>
    <n v="525220"/>
    <n v="100.36690235046818"/>
  </r>
  <r>
    <x v="2"/>
    <s v="Q4"/>
    <x v="1"/>
    <x v="0"/>
    <x v="3"/>
    <n v="5076"/>
    <n v="253800"/>
    <n v="684162"/>
    <n v="134.78368794326241"/>
  </r>
  <r>
    <x v="2"/>
    <s v="Q1"/>
    <x v="0"/>
    <x v="0"/>
    <x v="4"/>
    <n v="4759"/>
    <n v="237950"/>
    <n v="496293"/>
    <n v="104.28514393780206"/>
  </r>
  <r>
    <x v="1"/>
    <s v="Q3"/>
    <x v="1"/>
    <x v="0"/>
    <x v="5"/>
    <n v="4608"/>
    <n v="230400"/>
    <n v="486804"/>
    <n v="105.64322916666667"/>
  </r>
  <r>
    <x v="2"/>
    <s v="Q4"/>
    <x v="0"/>
    <x v="0"/>
    <x v="6"/>
    <n v="4489"/>
    <n v="224450"/>
    <n v="495392"/>
    <n v="110.35687235464469"/>
  </r>
  <r>
    <x v="2"/>
    <s v="Q3"/>
    <x v="0"/>
    <x v="0"/>
    <x v="7"/>
    <n v="4411"/>
    <n v="220550"/>
    <n v="475383"/>
    <n v="107.77216050782135"/>
  </r>
  <r>
    <x v="2"/>
    <s v="Q2"/>
    <x v="0"/>
    <x v="0"/>
    <x v="8"/>
    <n v="4180"/>
    <n v="209000"/>
    <n v="446079"/>
    <n v="106.71746411483254"/>
  </r>
  <r>
    <x v="1"/>
    <s v="Q4"/>
    <x v="1"/>
    <x v="1"/>
    <x v="9"/>
    <n v="3998"/>
    <n v="199900"/>
    <n v="431356"/>
    <n v="107.89294647323662"/>
  </r>
  <r>
    <x v="1"/>
    <s v="Q4"/>
    <x v="1"/>
    <x v="0"/>
    <x v="10"/>
    <n v="3995"/>
    <n v="199750"/>
    <n v="426040"/>
    <n v="106.6433041301627"/>
  </r>
  <r>
    <x v="1"/>
    <s v="Q4"/>
    <x v="0"/>
    <x v="1"/>
    <x v="11"/>
    <n v="3982"/>
    <n v="199100"/>
    <n v="409936"/>
    <n v="102.94726268206931"/>
  </r>
  <r>
    <x v="2"/>
    <s v="Q3"/>
    <x v="1"/>
    <x v="1"/>
    <x v="12"/>
    <n v="3981"/>
    <n v="199050"/>
    <n v="473472"/>
    <n v="118.93293142426526"/>
  </r>
  <r>
    <x v="0"/>
    <s v="Q1"/>
    <x v="1"/>
    <x v="1"/>
    <x v="13"/>
    <n v="3888"/>
    <n v="194400"/>
    <n v="499900"/>
    <n v="128.57510288065845"/>
  </r>
  <r>
    <x v="0"/>
    <s v="Q2"/>
    <x v="1"/>
    <x v="1"/>
    <x v="14"/>
    <n v="3883"/>
    <n v="194150"/>
    <n v="511893"/>
    <n v="131.82925573010559"/>
  </r>
  <r>
    <x v="1"/>
    <s v="Q4"/>
    <x v="1"/>
    <x v="2"/>
    <x v="15"/>
    <n v="3863"/>
    <n v="386300"/>
    <n v="261957"/>
    <n v="67.811804297178355"/>
  </r>
  <r>
    <x v="1"/>
    <s v="Q4"/>
    <x v="0"/>
    <x v="2"/>
    <x v="16"/>
    <n v="3834"/>
    <n v="383400"/>
    <n v="226018"/>
    <n v="58.950965049556601"/>
  </r>
  <r>
    <x v="2"/>
    <s v="Q3"/>
    <x v="1"/>
    <x v="2"/>
    <x v="17"/>
    <n v="3816"/>
    <n v="381600"/>
    <n v="291393"/>
    <n v="76.360849056603769"/>
  </r>
  <r>
    <x v="1"/>
    <s v="Q4"/>
    <x v="1"/>
    <x v="3"/>
    <x v="18"/>
    <n v="3782"/>
    <n v="189100"/>
    <n v="459580"/>
    <n v="121.51771549444739"/>
  </r>
  <r>
    <x v="0"/>
    <s v="Q1"/>
    <x v="1"/>
    <x v="2"/>
    <x v="19"/>
    <n v="3778"/>
    <n v="377800"/>
    <n v="315776"/>
    <n v="83.582848067760722"/>
  </r>
  <r>
    <x v="2"/>
    <s v="Q3"/>
    <x v="1"/>
    <x v="3"/>
    <x v="20"/>
    <n v="3773"/>
    <n v="188650"/>
    <n v="484008"/>
    <n v="128.28200371057514"/>
  </r>
  <r>
    <x v="0"/>
    <s v="Q2"/>
    <x v="1"/>
    <x v="2"/>
    <x v="21"/>
    <n v="3747"/>
    <n v="374700"/>
    <n v="331221"/>
    <n v="88.396317053642917"/>
  </r>
  <r>
    <x v="1"/>
    <s v="Q4"/>
    <x v="0"/>
    <x v="3"/>
    <x v="22"/>
    <n v="3746"/>
    <n v="187300"/>
    <n v="422444"/>
    <n v="112.77202349172451"/>
  </r>
  <r>
    <x v="0"/>
    <s v="Q2"/>
    <x v="1"/>
    <x v="3"/>
    <x v="23"/>
    <n v="3693"/>
    <n v="184650"/>
    <n v="521565"/>
    <n v="141.23070674248578"/>
  </r>
  <r>
    <x v="0"/>
    <s v="Q1"/>
    <x v="1"/>
    <x v="3"/>
    <x v="24"/>
    <n v="3689"/>
    <n v="184450"/>
    <n v="509643"/>
    <n v="138.15207373271889"/>
  </r>
  <r>
    <x v="2"/>
    <s v="Q2"/>
    <x v="1"/>
    <x v="1"/>
    <x v="25"/>
    <n v="3676"/>
    <n v="183800"/>
    <n v="428586"/>
    <n v="116.59031556039173"/>
  </r>
  <r>
    <x v="2"/>
    <s v="Q2"/>
    <x v="1"/>
    <x v="2"/>
    <x v="26"/>
    <n v="3546"/>
    <n v="354600"/>
    <n v="257401"/>
    <n v="72.589114495205862"/>
  </r>
  <r>
    <x v="2"/>
    <s v="Q1"/>
    <x v="1"/>
    <x v="1"/>
    <x v="27"/>
    <n v="3520"/>
    <n v="176000"/>
    <n v="402023"/>
    <n v="114.21107954545455"/>
  </r>
  <r>
    <x v="0"/>
    <s v="Q2"/>
    <x v="0"/>
    <x v="0"/>
    <x v="28"/>
    <n v="3500"/>
    <n v="175000"/>
    <n v="412470"/>
    <n v="117.84857142857143"/>
  </r>
  <r>
    <x v="1"/>
    <s v="Q3"/>
    <x v="0"/>
    <x v="1"/>
    <x v="29"/>
    <n v="3500"/>
    <n v="175000"/>
    <n v="353222"/>
    <n v="100.92057142857144"/>
  </r>
  <r>
    <x v="2"/>
    <s v="Q2"/>
    <x v="1"/>
    <x v="3"/>
    <x v="30"/>
    <n v="3455"/>
    <n v="172750"/>
    <n v="439950"/>
    <n v="127.33719247467438"/>
  </r>
  <r>
    <x v="2"/>
    <s v="Q3"/>
    <x v="1"/>
    <x v="0"/>
    <x v="31"/>
    <n v="3454"/>
    <n v="172700"/>
    <n v="434167"/>
    <n v="125.69976838448176"/>
  </r>
  <r>
    <x v="2"/>
    <s v="Q1"/>
    <x v="1"/>
    <x v="2"/>
    <x v="32"/>
    <n v="3415"/>
    <n v="341500"/>
    <n v="236495"/>
    <n v="69.251830161054173"/>
  </r>
  <r>
    <x v="1"/>
    <s v="Q4"/>
    <x v="0"/>
    <x v="0"/>
    <x v="33"/>
    <n v="3359"/>
    <n v="167950"/>
    <n v="351910"/>
    <n v="104.76629949389699"/>
  </r>
  <r>
    <x v="1"/>
    <s v="Q3"/>
    <x v="0"/>
    <x v="2"/>
    <x v="34"/>
    <n v="3346"/>
    <n v="334600"/>
    <n v="193391"/>
    <n v="57.797668858338312"/>
  </r>
  <r>
    <x v="2"/>
    <s v="Q1"/>
    <x v="1"/>
    <x v="3"/>
    <x v="35"/>
    <n v="3321"/>
    <n v="166050"/>
    <n v="412194"/>
    <n v="124.11743450767841"/>
  </r>
  <r>
    <x v="1"/>
    <s v="Q3"/>
    <x v="0"/>
    <x v="3"/>
    <x v="36"/>
    <n v="3285"/>
    <n v="164250"/>
    <n v="363575"/>
    <n v="110.67732115677322"/>
  </r>
  <r>
    <x v="1"/>
    <s v="Q2"/>
    <x v="1"/>
    <x v="0"/>
    <x v="37"/>
    <n v="3243"/>
    <n v="162150"/>
    <n v="328866"/>
    <n v="101.40795559666975"/>
  </r>
  <r>
    <x v="2"/>
    <s v="Q1"/>
    <x v="1"/>
    <x v="0"/>
    <x v="38"/>
    <n v="3202"/>
    <n v="160100"/>
    <n v="349846"/>
    <n v="109.25858838226108"/>
  </r>
  <r>
    <x v="1"/>
    <s v="Q2"/>
    <x v="0"/>
    <x v="1"/>
    <x v="39"/>
    <n v="3184"/>
    <n v="159200"/>
    <n v="317449"/>
    <n v="99.701319095477388"/>
  </r>
  <r>
    <x v="1"/>
    <s v="Q1"/>
    <x v="1"/>
    <x v="0"/>
    <x v="40"/>
    <n v="3167"/>
    <n v="158350"/>
    <n v="300986"/>
    <n v="95.038206504578469"/>
  </r>
  <r>
    <x v="2"/>
    <s v="Q2"/>
    <x v="0"/>
    <x v="1"/>
    <x v="41"/>
    <n v="3159"/>
    <n v="157950"/>
    <n v="353402"/>
    <n v="111.87147831592276"/>
  </r>
  <r>
    <x v="2"/>
    <s v="Q4"/>
    <x v="1"/>
    <x v="1"/>
    <x v="42"/>
    <n v="3140"/>
    <n v="157000"/>
    <n v="395328"/>
    <n v="125.90063694267516"/>
  </r>
  <r>
    <x v="1"/>
    <s v="Q3"/>
    <x v="1"/>
    <x v="1"/>
    <x v="43"/>
    <n v="3110"/>
    <n v="155500"/>
    <n v="337804"/>
    <n v="108.61864951768489"/>
  </r>
  <r>
    <x v="2"/>
    <s v="Q3"/>
    <x v="0"/>
    <x v="1"/>
    <x v="44"/>
    <n v="3106"/>
    <n v="155300"/>
    <n v="350820"/>
    <n v="112.94913071474565"/>
  </r>
  <r>
    <x v="0"/>
    <s v="Q2"/>
    <x v="1"/>
    <x v="0"/>
    <x v="45"/>
    <n v="3086"/>
    <n v="154300"/>
    <n v="453990"/>
    <n v="147.11276733635773"/>
  </r>
  <r>
    <x v="2"/>
    <s v="Q2"/>
    <x v="0"/>
    <x v="2"/>
    <x v="46"/>
    <n v="3082"/>
    <n v="308200"/>
    <n v="203262"/>
    <n v="65.951330304996759"/>
  </r>
  <r>
    <x v="1"/>
    <s v="Q2"/>
    <x v="0"/>
    <x v="2"/>
    <x v="47"/>
    <n v="3045"/>
    <n v="304500"/>
    <n v="172338"/>
    <n v="56.597044334975372"/>
  </r>
  <r>
    <x v="2"/>
    <s v="Q4"/>
    <x v="1"/>
    <x v="2"/>
    <x v="48"/>
    <n v="3027"/>
    <n v="302700"/>
    <n v="250151"/>
    <n v="82.6399074991741"/>
  </r>
  <r>
    <x v="2"/>
    <s v="Q2"/>
    <x v="0"/>
    <x v="3"/>
    <x v="49"/>
    <n v="3013"/>
    <n v="150650"/>
    <n v="360552"/>
    <n v="119.66544971788915"/>
  </r>
  <r>
    <x v="1"/>
    <s v="Q2"/>
    <x v="0"/>
    <x v="3"/>
    <x v="50"/>
    <n v="3007"/>
    <n v="150350"/>
    <n v="326090"/>
    <n v="108.44363152643831"/>
  </r>
  <r>
    <x v="1"/>
    <s v="Q3"/>
    <x v="1"/>
    <x v="2"/>
    <x v="51"/>
    <n v="3002"/>
    <n v="300200"/>
    <n v="193978"/>
    <n v="64.616255829447041"/>
  </r>
  <r>
    <x v="2"/>
    <s v="Q4"/>
    <x v="1"/>
    <x v="3"/>
    <x v="52"/>
    <n v="2995"/>
    <n v="149750"/>
    <n v="402386"/>
    <n v="134.35258764607678"/>
  </r>
  <r>
    <x v="2"/>
    <s v="Q3"/>
    <x v="0"/>
    <x v="2"/>
    <x v="53"/>
    <n v="2978"/>
    <n v="297800"/>
    <n v="207601"/>
    <n v="69.711551376762927"/>
  </r>
  <r>
    <x v="2"/>
    <s v="Q3"/>
    <x v="0"/>
    <x v="3"/>
    <x v="54"/>
    <n v="2921"/>
    <n v="146050"/>
    <n v="359268"/>
    <n v="122.99486477233825"/>
  </r>
  <r>
    <x v="1"/>
    <s v="Q3"/>
    <x v="1"/>
    <x v="3"/>
    <x v="55"/>
    <n v="2919"/>
    <n v="145950"/>
    <n v="347858"/>
    <n v="119.17026378896882"/>
  </r>
  <r>
    <x v="2"/>
    <s v="Q1"/>
    <x v="0"/>
    <x v="1"/>
    <x v="56"/>
    <n v="2720"/>
    <n v="136000"/>
    <n v="297932"/>
    <n v="109.53382352941176"/>
  </r>
  <r>
    <x v="1"/>
    <s v="Q2"/>
    <x v="0"/>
    <x v="0"/>
    <x v="57"/>
    <n v="2664"/>
    <n v="133200"/>
    <n v="254535"/>
    <n v="95.546171171171167"/>
  </r>
  <r>
    <x v="2"/>
    <s v="Q1"/>
    <x v="0"/>
    <x v="2"/>
    <x v="58"/>
    <n v="2651"/>
    <n v="265100"/>
    <n v="169250"/>
    <n v="63.843832516031689"/>
  </r>
  <r>
    <x v="1"/>
    <s v="Q1"/>
    <x v="0"/>
    <x v="0"/>
    <x v="59"/>
    <n v="2634"/>
    <n v="131700"/>
    <n v="234802"/>
    <n v="89.142748671222478"/>
  </r>
  <r>
    <x v="2"/>
    <s v="Q4"/>
    <x v="0"/>
    <x v="1"/>
    <x v="60"/>
    <n v="2631"/>
    <n v="131550"/>
    <n v="308830"/>
    <n v="117.38122386925123"/>
  </r>
  <r>
    <x v="0"/>
    <s v="Q1"/>
    <x v="0"/>
    <x v="1"/>
    <x v="61"/>
    <n v="2619"/>
    <n v="130950"/>
    <n v="310621"/>
    <n v="118.60290187094311"/>
  </r>
  <r>
    <x v="2"/>
    <s v="Q1"/>
    <x v="0"/>
    <x v="3"/>
    <x v="62"/>
    <n v="2586"/>
    <n v="129300"/>
    <n v="304750"/>
    <n v="117.846094354215"/>
  </r>
  <r>
    <x v="2"/>
    <s v="Q4"/>
    <x v="0"/>
    <x v="2"/>
    <x v="63"/>
    <n v="2546"/>
    <n v="254600"/>
    <n v="185894"/>
    <n v="73.014139827179889"/>
  </r>
  <r>
    <x v="0"/>
    <s v="Q1"/>
    <x v="0"/>
    <x v="2"/>
    <x v="64"/>
    <n v="2493"/>
    <n v="249300"/>
    <n v="192808"/>
    <n v="77.339751303650218"/>
  </r>
  <r>
    <x v="2"/>
    <s v="Q4"/>
    <x v="0"/>
    <x v="3"/>
    <x v="65"/>
    <n v="2490"/>
    <n v="124500"/>
    <n v="316628"/>
    <n v="127.15983935742972"/>
  </r>
  <r>
    <x v="0"/>
    <s v="Q1"/>
    <x v="0"/>
    <x v="3"/>
    <x v="66"/>
    <n v="2478"/>
    <n v="123900"/>
    <n v="318278"/>
    <n v="128.44148506860373"/>
  </r>
  <r>
    <x v="1"/>
    <s v="Q1"/>
    <x v="0"/>
    <x v="1"/>
    <x v="67"/>
    <n v="2441"/>
    <n v="122050"/>
    <n v="240488"/>
    <n v="98.520278574354776"/>
  </r>
  <r>
    <x v="1"/>
    <s v="Q1"/>
    <x v="1"/>
    <x v="1"/>
    <x v="68"/>
    <n v="2417"/>
    <n v="120850"/>
    <n v="247000"/>
    <n v="102.19280099296648"/>
  </r>
  <r>
    <x v="1"/>
    <s v="Q1"/>
    <x v="0"/>
    <x v="2"/>
    <x v="69"/>
    <n v="2352"/>
    <n v="235200"/>
    <n v="127242"/>
    <n v="54.099489795918366"/>
  </r>
  <r>
    <x v="1"/>
    <s v="Q1"/>
    <x v="1"/>
    <x v="2"/>
    <x v="70"/>
    <n v="2333"/>
    <n v="233300"/>
    <n v="134300"/>
    <n v="57.565366480925846"/>
  </r>
  <r>
    <x v="1"/>
    <s v="Q1"/>
    <x v="0"/>
    <x v="3"/>
    <x v="71"/>
    <n v="2315"/>
    <n v="115750"/>
    <n v="246414"/>
    <n v="106.44233261339093"/>
  </r>
  <r>
    <x v="1"/>
    <s v="Q1"/>
    <x v="1"/>
    <x v="3"/>
    <x v="72"/>
    <n v="2269"/>
    <n v="113450"/>
    <n v="253729"/>
    <n v="111.82415160863816"/>
  </r>
  <r>
    <x v="2"/>
    <s v="Q2"/>
    <x v="1"/>
    <x v="0"/>
    <x v="73"/>
    <n v="2092"/>
    <n v="104600"/>
    <n v="271677"/>
    <n v="129.86472275334609"/>
  </r>
  <r>
    <x v="1"/>
    <s v="Q2"/>
    <x v="1"/>
    <x v="1"/>
    <x v="74"/>
    <n v="1969"/>
    <n v="98450"/>
    <n v="211328"/>
    <n v="107.32757745048248"/>
  </r>
  <r>
    <x v="1"/>
    <s v="Q2"/>
    <x v="1"/>
    <x v="2"/>
    <x v="75"/>
    <n v="1926"/>
    <n v="192600"/>
    <n v="117594"/>
    <n v="61.056074766355138"/>
  </r>
  <r>
    <x v="0"/>
    <s v="Q2"/>
    <x v="0"/>
    <x v="1"/>
    <x v="76"/>
    <n v="1900"/>
    <n v="95000"/>
    <n v="242012"/>
    <n v="127.37473684210526"/>
  </r>
  <r>
    <x v="1"/>
    <s v="Q2"/>
    <x v="1"/>
    <x v="3"/>
    <x v="77"/>
    <n v="1878"/>
    <n v="93900"/>
    <n v="215921"/>
    <n v="114.97390841320554"/>
  </r>
  <r>
    <x v="0"/>
    <s v="Q2"/>
    <x v="0"/>
    <x v="2"/>
    <x v="78"/>
    <n v="1856"/>
    <n v="185600"/>
    <n v="150861"/>
    <n v="81.282866379310349"/>
  </r>
  <r>
    <x v="0"/>
    <s v="Q2"/>
    <x v="0"/>
    <x v="3"/>
    <x v="79"/>
    <n v="1821"/>
    <n v="91050"/>
    <n v="246043"/>
    <n v="135.1142229544206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s v="Q1"/>
    <x v="0"/>
    <x v="0"/>
    <x v="0"/>
    <n v="5912"/>
    <n v="295600"/>
    <n v="659703"/>
    <n v="111.58711096075778"/>
  </r>
  <r>
    <x v="0"/>
    <s v="Q1"/>
    <x v="1"/>
    <x v="0"/>
    <x v="1"/>
    <n v="5600"/>
    <n v="280000"/>
    <n v="743831"/>
    <n v="132.8269642857143"/>
  </r>
  <r>
    <x v="1"/>
    <s v="Q3"/>
    <x v="0"/>
    <x v="0"/>
    <x v="2"/>
    <n v="5233"/>
    <n v="261650"/>
    <n v="525220"/>
    <n v="100.36690235046818"/>
  </r>
  <r>
    <x v="2"/>
    <s v="Q4"/>
    <x v="1"/>
    <x v="0"/>
    <x v="3"/>
    <n v="5076"/>
    <n v="253800"/>
    <n v="684162"/>
    <n v="134.78368794326241"/>
  </r>
  <r>
    <x v="2"/>
    <s v="Q1"/>
    <x v="0"/>
    <x v="0"/>
    <x v="4"/>
    <n v="4759"/>
    <n v="237950"/>
    <n v="496293"/>
    <n v="104.28514393780206"/>
  </r>
  <r>
    <x v="1"/>
    <s v="Q3"/>
    <x v="1"/>
    <x v="0"/>
    <x v="5"/>
    <n v="4608"/>
    <n v="230400"/>
    <n v="486804"/>
    <n v="105.64322916666667"/>
  </r>
  <r>
    <x v="2"/>
    <s v="Q4"/>
    <x v="0"/>
    <x v="0"/>
    <x v="6"/>
    <n v="4489"/>
    <n v="224450"/>
    <n v="495392"/>
    <n v="110.35687235464469"/>
  </r>
  <r>
    <x v="2"/>
    <s v="Q3"/>
    <x v="0"/>
    <x v="0"/>
    <x v="7"/>
    <n v="4411"/>
    <n v="220550"/>
    <n v="475383"/>
    <n v="107.77216050782135"/>
  </r>
  <r>
    <x v="2"/>
    <s v="Q2"/>
    <x v="0"/>
    <x v="0"/>
    <x v="8"/>
    <n v="4180"/>
    <n v="209000"/>
    <n v="446079"/>
    <n v="106.71746411483254"/>
  </r>
  <r>
    <x v="1"/>
    <s v="Q4"/>
    <x v="1"/>
    <x v="1"/>
    <x v="9"/>
    <n v="3998"/>
    <n v="199900"/>
    <n v="431356"/>
    <n v="107.89294647323662"/>
  </r>
  <r>
    <x v="1"/>
    <s v="Q4"/>
    <x v="1"/>
    <x v="0"/>
    <x v="10"/>
    <n v="3995"/>
    <n v="199750"/>
    <n v="426040"/>
    <n v="106.6433041301627"/>
  </r>
  <r>
    <x v="1"/>
    <s v="Q4"/>
    <x v="0"/>
    <x v="1"/>
    <x v="11"/>
    <n v="3982"/>
    <n v="199100"/>
    <n v="409936"/>
    <n v="102.94726268206931"/>
  </r>
  <r>
    <x v="2"/>
    <s v="Q3"/>
    <x v="1"/>
    <x v="1"/>
    <x v="12"/>
    <n v="3981"/>
    <n v="199050"/>
    <n v="473472"/>
    <n v="118.93293142426526"/>
  </r>
  <r>
    <x v="0"/>
    <s v="Q1"/>
    <x v="1"/>
    <x v="1"/>
    <x v="13"/>
    <n v="3888"/>
    <n v="194400"/>
    <n v="499900"/>
    <n v="128.57510288065845"/>
  </r>
  <r>
    <x v="0"/>
    <s v="Q2"/>
    <x v="1"/>
    <x v="1"/>
    <x v="14"/>
    <n v="3883"/>
    <n v="194150"/>
    <n v="511893"/>
    <n v="131.82925573010559"/>
  </r>
  <r>
    <x v="1"/>
    <s v="Q4"/>
    <x v="1"/>
    <x v="2"/>
    <x v="15"/>
    <n v="3863"/>
    <n v="386300"/>
    <n v="261957"/>
    <n v="67.811804297178355"/>
  </r>
  <r>
    <x v="1"/>
    <s v="Q4"/>
    <x v="0"/>
    <x v="2"/>
    <x v="16"/>
    <n v="3834"/>
    <n v="383400"/>
    <n v="226018"/>
    <n v="58.950965049556601"/>
  </r>
  <r>
    <x v="2"/>
    <s v="Q3"/>
    <x v="1"/>
    <x v="2"/>
    <x v="17"/>
    <n v="3816"/>
    <n v="381600"/>
    <n v="291393"/>
    <n v="76.360849056603769"/>
  </r>
  <r>
    <x v="1"/>
    <s v="Q4"/>
    <x v="1"/>
    <x v="3"/>
    <x v="18"/>
    <n v="3782"/>
    <n v="189100"/>
    <n v="459580"/>
    <n v="121.51771549444739"/>
  </r>
  <r>
    <x v="0"/>
    <s v="Q1"/>
    <x v="1"/>
    <x v="2"/>
    <x v="19"/>
    <n v="3778"/>
    <n v="377800"/>
    <n v="315776"/>
    <n v="83.582848067760722"/>
  </r>
  <r>
    <x v="2"/>
    <s v="Q3"/>
    <x v="1"/>
    <x v="3"/>
    <x v="20"/>
    <n v="3773"/>
    <n v="188650"/>
    <n v="484008"/>
    <n v="128.28200371057514"/>
  </r>
  <r>
    <x v="0"/>
    <s v="Q2"/>
    <x v="1"/>
    <x v="2"/>
    <x v="21"/>
    <n v="3747"/>
    <n v="374700"/>
    <n v="331221"/>
    <n v="88.396317053642917"/>
  </r>
  <r>
    <x v="1"/>
    <s v="Q4"/>
    <x v="0"/>
    <x v="3"/>
    <x v="22"/>
    <n v="3746"/>
    <n v="187300"/>
    <n v="422444"/>
    <n v="112.77202349172451"/>
  </r>
  <r>
    <x v="0"/>
    <s v="Q2"/>
    <x v="1"/>
    <x v="3"/>
    <x v="23"/>
    <n v="3693"/>
    <n v="184650"/>
    <n v="521565"/>
    <n v="141.23070674248578"/>
  </r>
  <r>
    <x v="0"/>
    <s v="Q1"/>
    <x v="1"/>
    <x v="3"/>
    <x v="24"/>
    <n v="3689"/>
    <n v="184450"/>
    <n v="509643"/>
    <n v="138.15207373271889"/>
  </r>
  <r>
    <x v="2"/>
    <s v="Q2"/>
    <x v="1"/>
    <x v="1"/>
    <x v="25"/>
    <n v="3676"/>
    <n v="183800"/>
    <n v="428586"/>
    <n v="116.59031556039173"/>
  </r>
  <r>
    <x v="2"/>
    <s v="Q2"/>
    <x v="1"/>
    <x v="2"/>
    <x v="26"/>
    <n v="3546"/>
    <n v="354600"/>
    <n v="257401"/>
    <n v="72.589114495205862"/>
  </r>
  <r>
    <x v="2"/>
    <s v="Q1"/>
    <x v="1"/>
    <x v="1"/>
    <x v="27"/>
    <n v="3520"/>
    <n v="176000"/>
    <n v="402023"/>
    <n v="114.21107954545455"/>
  </r>
  <r>
    <x v="0"/>
    <s v="Q2"/>
    <x v="0"/>
    <x v="0"/>
    <x v="28"/>
    <n v="3500"/>
    <n v="175000"/>
    <n v="412470"/>
    <n v="117.84857142857143"/>
  </r>
  <r>
    <x v="1"/>
    <s v="Q3"/>
    <x v="0"/>
    <x v="1"/>
    <x v="29"/>
    <n v="3500"/>
    <n v="175000"/>
    <n v="353222"/>
    <n v="100.92057142857144"/>
  </r>
  <r>
    <x v="2"/>
    <s v="Q2"/>
    <x v="1"/>
    <x v="3"/>
    <x v="30"/>
    <n v="3455"/>
    <n v="172750"/>
    <n v="439950"/>
    <n v="127.33719247467438"/>
  </r>
  <r>
    <x v="2"/>
    <s v="Q3"/>
    <x v="1"/>
    <x v="0"/>
    <x v="31"/>
    <n v="3454"/>
    <n v="172700"/>
    <n v="434167"/>
    <n v="125.69976838448176"/>
  </r>
  <r>
    <x v="2"/>
    <s v="Q1"/>
    <x v="1"/>
    <x v="2"/>
    <x v="32"/>
    <n v="3415"/>
    <n v="341500"/>
    <n v="236495"/>
    <n v="69.251830161054173"/>
  </r>
  <r>
    <x v="1"/>
    <s v="Q4"/>
    <x v="0"/>
    <x v="0"/>
    <x v="33"/>
    <n v="3359"/>
    <n v="167950"/>
    <n v="351910"/>
    <n v="104.76629949389699"/>
  </r>
  <r>
    <x v="1"/>
    <s v="Q3"/>
    <x v="0"/>
    <x v="2"/>
    <x v="34"/>
    <n v="3346"/>
    <n v="334600"/>
    <n v="193391"/>
    <n v="57.797668858338312"/>
  </r>
  <r>
    <x v="2"/>
    <s v="Q1"/>
    <x v="1"/>
    <x v="3"/>
    <x v="35"/>
    <n v="3321"/>
    <n v="166050"/>
    <n v="412194"/>
    <n v="124.11743450767841"/>
  </r>
  <r>
    <x v="1"/>
    <s v="Q3"/>
    <x v="0"/>
    <x v="3"/>
    <x v="36"/>
    <n v="3285"/>
    <n v="164250"/>
    <n v="363575"/>
    <n v="110.67732115677322"/>
  </r>
  <r>
    <x v="1"/>
    <s v="Q2"/>
    <x v="1"/>
    <x v="0"/>
    <x v="37"/>
    <n v="3243"/>
    <n v="162150"/>
    <n v="328866"/>
    <n v="101.40795559666975"/>
  </r>
  <r>
    <x v="2"/>
    <s v="Q1"/>
    <x v="1"/>
    <x v="0"/>
    <x v="38"/>
    <n v="3202"/>
    <n v="160100"/>
    <n v="349846"/>
    <n v="109.25858838226108"/>
  </r>
  <r>
    <x v="1"/>
    <s v="Q2"/>
    <x v="0"/>
    <x v="1"/>
    <x v="39"/>
    <n v="3184"/>
    <n v="159200"/>
    <n v="317449"/>
    <n v="99.701319095477388"/>
  </r>
  <r>
    <x v="1"/>
    <s v="Q1"/>
    <x v="1"/>
    <x v="0"/>
    <x v="40"/>
    <n v="3167"/>
    <n v="158350"/>
    <n v="300986"/>
    <n v="95.038206504578469"/>
  </r>
  <r>
    <x v="2"/>
    <s v="Q2"/>
    <x v="0"/>
    <x v="1"/>
    <x v="41"/>
    <n v="3159"/>
    <n v="157950"/>
    <n v="353402"/>
    <n v="111.87147831592276"/>
  </r>
  <r>
    <x v="2"/>
    <s v="Q4"/>
    <x v="1"/>
    <x v="1"/>
    <x v="42"/>
    <n v="3140"/>
    <n v="157000"/>
    <n v="395328"/>
    <n v="125.90063694267516"/>
  </r>
  <r>
    <x v="1"/>
    <s v="Q3"/>
    <x v="1"/>
    <x v="1"/>
    <x v="43"/>
    <n v="3110"/>
    <n v="155500"/>
    <n v="337804"/>
    <n v="108.61864951768489"/>
  </r>
  <r>
    <x v="2"/>
    <s v="Q3"/>
    <x v="0"/>
    <x v="1"/>
    <x v="44"/>
    <n v="3106"/>
    <n v="155300"/>
    <n v="350820"/>
    <n v="112.94913071474565"/>
  </r>
  <r>
    <x v="0"/>
    <s v="Q2"/>
    <x v="1"/>
    <x v="0"/>
    <x v="45"/>
    <n v="3086"/>
    <n v="154300"/>
    <n v="453990"/>
    <n v="147.11276733635773"/>
  </r>
  <r>
    <x v="2"/>
    <s v="Q2"/>
    <x v="0"/>
    <x v="2"/>
    <x v="46"/>
    <n v="3082"/>
    <n v="308200"/>
    <n v="203262"/>
    <n v="65.951330304996759"/>
  </r>
  <r>
    <x v="1"/>
    <s v="Q2"/>
    <x v="0"/>
    <x v="2"/>
    <x v="47"/>
    <n v="3045"/>
    <n v="304500"/>
    <n v="172338"/>
    <n v="56.597044334975372"/>
  </r>
  <r>
    <x v="2"/>
    <s v="Q4"/>
    <x v="1"/>
    <x v="2"/>
    <x v="48"/>
    <n v="3027"/>
    <n v="302700"/>
    <n v="250151"/>
    <n v="82.6399074991741"/>
  </r>
  <r>
    <x v="2"/>
    <s v="Q2"/>
    <x v="0"/>
    <x v="3"/>
    <x v="49"/>
    <n v="3013"/>
    <n v="150650"/>
    <n v="360552"/>
    <n v="119.66544971788915"/>
  </r>
  <r>
    <x v="1"/>
    <s v="Q2"/>
    <x v="0"/>
    <x v="3"/>
    <x v="50"/>
    <n v="3007"/>
    <n v="150350"/>
    <n v="326090"/>
    <n v="108.44363152643831"/>
  </r>
  <r>
    <x v="1"/>
    <s v="Q3"/>
    <x v="1"/>
    <x v="2"/>
    <x v="51"/>
    <n v="3002"/>
    <n v="300200"/>
    <n v="193978"/>
    <n v="64.616255829447041"/>
  </r>
  <r>
    <x v="2"/>
    <s v="Q4"/>
    <x v="1"/>
    <x v="3"/>
    <x v="52"/>
    <n v="2995"/>
    <n v="149750"/>
    <n v="402386"/>
    <n v="134.35258764607678"/>
  </r>
  <r>
    <x v="2"/>
    <s v="Q3"/>
    <x v="0"/>
    <x v="2"/>
    <x v="53"/>
    <n v="2978"/>
    <n v="297800"/>
    <n v="207601"/>
    <n v="69.711551376762927"/>
  </r>
  <r>
    <x v="2"/>
    <s v="Q3"/>
    <x v="0"/>
    <x v="3"/>
    <x v="54"/>
    <n v="2921"/>
    <n v="146050"/>
    <n v="359268"/>
    <n v="122.99486477233825"/>
  </r>
  <r>
    <x v="1"/>
    <s v="Q3"/>
    <x v="1"/>
    <x v="3"/>
    <x v="55"/>
    <n v="2919"/>
    <n v="145950"/>
    <n v="347858"/>
    <n v="119.17026378896882"/>
  </r>
  <r>
    <x v="2"/>
    <s v="Q1"/>
    <x v="0"/>
    <x v="1"/>
    <x v="56"/>
    <n v="2720"/>
    <n v="136000"/>
    <n v="297932"/>
    <n v="109.53382352941176"/>
  </r>
  <r>
    <x v="1"/>
    <s v="Q2"/>
    <x v="0"/>
    <x v="0"/>
    <x v="57"/>
    <n v="2664"/>
    <n v="133200"/>
    <n v="254535"/>
    <n v="95.546171171171167"/>
  </r>
  <r>
    <x v="2"/>
    <s v="Q1"/>
    <x v="0"/>
    <x v="2"/>
    <x v="58"/>
    <n v="2651"/>
    <n v="265100"/>
    <n v="169250"/>
    <n v="63.843832516031689"/>
  </r>
  <r>
    <x v="1"/>
    <s v="Q1"/>
    <x v="0"/>
    <x v="0"/>
    <x v="59"/>
    <n v="2634"/>
    <n v="131700"/>
    <n v="234802"/>
    <n v="89.142748671222478"/>
  </r>
  <r>
    <x v="2"/>
    <s v="Q4"/>
    <x v="0"/>
    <x v="1"/>
    <x v="60"/>
    <n v="2631"/>
    <n v="131550"/>
    <n v="308830"/>
    <n v="117.38122386925123"/>
  </r>
  <r>
    <x v="0"/>
    <s v="Q1"/>
    <x v="0"/>
    <x v="1"/>
    <x v="61"/>
    <n v="2619"/>
    <n v="130950"/>
    <n v="310621"/>
    <n v="118.60290187094311"/>
  </r>
  <r>
    <x v="2"/>
    <s v="Q1"/>
    <x v="0"/>
    <x v="3"/>
    <x v="62"/>
    <n v="2586"/>
    <n v="129300"/>
    <n v="304750"/>
    <n v="117.846094354215"/>
  </r>
  <r>
    <x v="2"/>
    <s v="Q4"/>
    <x v="0"/>
    <x v="2"/>
    <x v="63"/>
    <n v="2546"/>
    <n v="254600"/>
    <n v="185894"/>
    <n v="73.014139827179889"/>
  </r>
  <r>
    <x v="0"/>
    <s v="Q1"/>
    <x v="0"/>
    <x v="2"/>
    <x v="64"/>
    <n v="2493"/>
    <n v="249300"/>
    <n v="192808"/>
    <n v="77.339751303650218"/>
  </r>
  <r>
    <x v="2"/>
    <s v="Q4"/>
    <x v="0"/>
    <x v="3"/>
    <x v="65"/>
    <n v="2490"/>
    <n v="124500"/>
    <n v="316628"/>
    <n v="127.15983935742972"/>
  </r>
  <r>
    <x v="0"/>
    <s v="Q1"/>
    <x v="0"/>
    <x v="3"/>
    <x v="66"/>
    <n v="2478"/>
    <n v="123900"/>
    <n v="318278"/>
    <n v="128.44148506860373"/>
  </r>
  <r>
    <x v="1"/>
    <s v="Q1"/>
    <x v="0"/>
    <x v="1"/>
    <x v="67"/>
    <n v="2441"/>
    <n v="122050"/>
    <n v="240488"/>
    <n v="98.520278574354776"/>
  </r>
  <r>
    <x v="1"/>
    <s v="Q1"/>
    <x v="1"/>
    <x v="1"/>
    <x v="68"/>
    <n v="2417"/>
    <n v="120850"/>
    <n v="247000"/>
    <n v="102.19280099296648"/>
  </r>
  <r>
    <x v="1"/>
    <s v="Q1"/>
    <x v="0"/>
    <x v="2"/>
    <x v="69"/>
    <n v="2352"/>
    <n v="235200"/>
    <n v="127242"/>
    <n v="54.099489795918366"/>
  </r>
  <r>
    <x v="1"/>
    <s v="Q1"/>
    <x v="1"/>
    <x v="2"/>
    <x v="70"/>
    <n v="2333"/>
    <n v="233300"/>
    <n v="134300"/>
    <n v="57.565366480925846"/>
  </r>
  <r>
    <x v="1"/>
    <s v="Q1"/>
    <x v="0"/>
    <x v="3"/>
    <x v="71"/>
    <n v="2315"/>
    <n v="115750"/>
    <n v="246414"/>
    <n v="106.44233261339093"/>
  </r>
  <r>
    <x v="1"/>
    <s v="Q1"/>
    <x v="1"/>
    <x v="3"/>
    <x v="72"/>
    <n v="2269"/>
    <n v="113450"/>
    <n v="253729"/>
    <n v="111.82415160863816"/>
  </r>
  <r>
    <x v="2"/>
    <s v="Q2"/>
    <x v="1"/>
    <x v="0"/>
    <x v="73"/>
    <n v="2092"/>
    <n v="104600"/>
    <n v="271677"/>
    <n v="129.86472275334609"/>
  </r>
  <r>
    <x v="1"/>
    <s v="Q2"/>
    <x v="1"/>
    <x v="1"/>
    <x v="74"/>
    <n v="1969"/>
    <n v="98450"/>
    <n v="211328"/>
    <n v="107.32757745048248"/>
  </r>
  <r>
    <x v="1"/>
    <s v="Q2"/>
    <x v="1"/>
    <x v="2"/>
    <x v="75"/>
    <n v="1926"/>
    <n v="192600"/>
    <n v="117594"/>
    <n v="61.056074766355138"/>
  </r>
  <r>
    <x v="0"/>
    <s v="Q2"/>
    <x v="0"/>
    <x v="1"/>
    <x v="76"/>
    <n v="1900"/>
    <n v="95000"/>
    <n v="242012"/>
    <n v="127.37473684210526"/>
  </r>
  <r>
    <x v="1"/>
    <s v="Q2"/>
    <x v="1"/>
    <x v="3"/>
    <x v="77"/>
    <n v="1878"/>
    <n v="93900"/>
    <n v="215921"/>
    <n v="114.97390841320554"/>
  </r>
  <r>
    <x v="0"/>
    <s v="Q2"/>
    <x v="0"/>
    <x v="2"/>
    <x v="78"/>
    <n v="1856"/>
    <n v="185600"/>
    <n v="150861"/>
    <n v="81.282866379310349"/>
  </r>
  <r>
    <x v="0"/>
    <s v="Q2"/>
    <x v="0"/>
    <x v="3"/>
    <x v="79"/>
    <n v="1821"/>
    <n v="91050"/>
    <n v="246043"/>
    <n v="135.114222954420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6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3:F7" firstHeaderRow="1" firstDataRow="2" firstDataCol="1"/>
  <pivotFields count="6">
    <pivotField showAll="0">
      <items count="4">
        <item x="1"/>
        <item x="2"/>
        <item h="1" x="0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axis="axisCol" showAll="0">
      <items count="5">
        <item x="0"/>
        <item x="2"/>
        <item x="3"/>
        <item x="1"/>
        <item t="default"/>
      </items>
    </pivotField>
    <pivotField dataField="1" numFmtId="166" showAll="0"/>
    <pivotField numFmtId="1" showAll="0"/>
  </pivotFields>
  <rowFields count="1">
    <field x="2"/>
  </rowFields>
  <rowItems count="3">
    <i>
      <x/>
    </i>
    <i>
      <x v="1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Sum of Revenue" fld="4" baseField="2" baseItem="0" numFmtId="166"/>
  </dataFields>
  <formats count="23">
    <format dxfId="100">
      <pivotArea outline="0" collapsedLevelsAreSubtotals="1" fieldPosition="0"/>
    </format>
    <format dxfId="99">
      <pivotArea type="all" dataOnly="0" outline="0" fieldPosition="0"/>
    </format>
    <format dxfId="98">
      <pivotArea outline="0" collapsedLevelsAreSubtotals="1" fieldPosition="0"/>
    </format>
    <format dxfId="97">
      <pivotArea type="origin" dataOnly="0" labelOnly="1" outline="0" fieldPosition="0"/>
    </format>
    <format dxfId="96">
      <pivotArea field="3" type="button" dataOnly="0" labelOnly="1" outline="0" axis="axisCol" fieldPosition="0"/>
    </format>
    <format dxfId="95">
      <pivotArea type="topRight" dataOnly="0" labelOnly="1" outline="0" fieldPosition="0"/>
    </format>
    <format dxfId="94">
      <pivotArea field="0" type="button" dataOnly="0" labelOnly="1" outline="0"/>
    </format>
    <format dxfId="93">
      <pivotArea dataOnly="0" labelOnly="1" grandRow="1" outline="0" fieldPosition="0"/>
    </format>
    <format dxfId="92">
      <pivotArea dataOnly="0" labelOnly="1" fieldPosition="0">
        <references count="1">
          <reference field="3" count="0"/>
        </references>
      </pivotArea>
    </format>
    <format dxfId="91">
      <pivotArea dataOnly="0" labelOnly="1" grandCol="1" outline="0" fieldPosition="0"/>
    </format>
    <format dxfId="90">
      <pivotArea type="all" dataOnly="0" outline="0" fieldPosition="0"/>
    </format>
    <format dxfId="89">
      <pivotArea outline="0" collapsedLevelsAreSubtotals="1" fieldPosition="0"/>
    </format>
    <format dxfId="88">
      <pivotArea type="origin" dataOnly="0" labelOnly="1" outline="0" fieldPosition="0"/>
    </format>
    <format dxfId="87">
      <pivotArea field="3" type="button" dataOnly="0" labelOnly="1" outline="0" axis="axisCol" fieldPosition="0"/>
    </format>
    <format dxfId="86">
      <pivotArea type="topRight" dataOnly="0" labelOnly="1" outline="0" fieldPosition="0"/>
    </format>
    <format dxfId="85">
      <pivotArea field="0" type="button" dataOnly="0" labelOnly="1" outline="0"/>
    </format>
    <format dxfId="84">
      <pivotArea dataOnly="0" labelOnly="1" grandRow="1" outline="0" fieldPosition="0"/>
    </format>
    <format dxfId="83">
      <pivotArea dataOnly="0" labelOnly="1" fieldPosition="0">
        <references count="1">
          <reference field="3" count="0"/>
        </references>
      </pivotArea>
    </format>
    <format dxfId="82">
      <pivotArea dataOnly="0" labelOnly="1" grandCol="1" outline="0" fieldPosition="0"/>
    </format>
    <format dxfId="81">
      <pivotArea dataOnly="0" labelOnly="1" fieldPosition="0">
        <references count="1">
          <reference field="3" count="0"/>
        </references>
      </pivotArea>
    </format>
    <format dxfId="80">
      <pivotArea dataOnly="0" labelOnly="1" grandCol="1" outline="0" fieldPosition="0"/>
    </format>
    <format dxfId="79">
      <pivotArea dataOnly="0" labelOnly="1" grandRow="1" outline="0" fieldPosition="0"/>
    </format>
    <format dxfId="78">
      <pivotArea outline="0" collapsedLevelsAreSubtotals="1" fieldPosition="0"/>
    </format>
  </formats>
  <chartFormats count="4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18" cacheId="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92:F96" firstHeaderRow="1" firstDataRow="2" firstDataCol="1"/>
  <pivotFields count="9">
    <pivotField showAll="0">
      <items count="4">
        <item x="1"/>
        <item x="2"/>
        <item h="1" x="0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axis="axisCol" showAll="0">
      <items count="5">
        <item x="0"/>
        <item x="2"/>
        <item x="3"/>
        <item x="1"/>
        <item t="default"/>
      </items>
    </pivotField>
    <pivotField numFmtId="166" showAll="0"/>
    <pivotField numFmtId="1" showAll="0"/>
    <pivotField numFmtId="166" showAll="0"/>
    <pivotField dataField="1" numFmtId="166" showAll="0"/>
    <pivotField numFmtId="166" showAll="0"/>
  </pivotFields>
  <rowFields count="1">
    <field x="2"/>
  </rowFields>
  <rowItems count="3">
    <i>
      <x/>
    </i>
    <i>
      <x v="1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Average of Profit" fld="7" subtotal="average" baseField="2" baseItem="0" numFmtId="166"/>
  </dataFields>
  <formats count="38">
    <format dxfId="48">
      <pivotArea outline="0" collapsedLevelsAreSubtotals="1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dataOnly="0" labelOnly="1" fieldPosition="0">
        <references count="1">
          <reference field="2" count="0"/>
        </references>
      </pivotArea>
    </format>
    <format dxfId="44">
      <pivotArea dataOnly="0" labelOnly="1" grandRow="1" outline="0" fieldPosition="0"/>
    </format>
    <format dxfId="43">
      <pivotArea dataOnly="0" labelOnly="1" fieldPosition="0">
        <references count="1">
          <reference field="3" count="0"/>
        </references>
      </pivotArea>
    </format>
    <format dxfId="42">
      <pivotArea dataOnly="0" labelOnly="1" grandCol="1" outline="0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dataOnly="0" labelOnly="1" fieldPosition="0">
        <references count="1">
          <reference field="2" count="0"/>
        </references>
      </pivotArea>
    </format>
    <format dxfId="38">
      <pivotArea dataOnly="0" labelOnly="1" grandRow="1" outline="0" fieldPosition="0"/>
    </format>
    <format dxfId="37">
      <pivotArea dataOnly="0" labelOnly="1" fieldPosition="0">
        <references count="1">
          <reference field="3" count="0"/>
        </references>
      </pivotArea>
    </format>
    <format dxfId="36">
      <pivotArea dataOnly="0" labelOnly="1" grandCol="1" outline="0" fieldPosition="0"/>
    </format>
    <format dxfId="35">
      <pivotArea dataOnly="0" labelOnly="1" fieldPosition="0">
        <references count="1">
          <reference field="3" count="0"/>
        </references>
      </pivotArea>
    </format>
    <format dxfId="34">
      <pivotArea dataOnly="0" labelOnly="1" grandCol="1" outline="0" fieldPosition="0"/>
    </format>
    <format dxfId="33">
      <pivotArea dataOnly="0" labelOnly="1" fieldPosition="0">
        <references count="1">
          <reference field="2" count="0"/>
        </references>
      </pivotArea>
    </format>
    <format dxfId="32">
      <pivotArea dataOnly="0" labelOnly="1" grandRow="1" outline="0" fieldPosition="0"/>
    </format>
    <format dxfId="31">
      <pivotArea outline="0" collapsedLevelsAreSubtotals="1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type="origin" dataOnly="0" labelOnly="1" outline="0" fieldPosition="0"/>
    </format>
    <format dxfId="27">
      <pivotArea field="3" type="button" dataOnly="0" labelOnly="1" outline="0" axis="axisCol" fieldPosition="0"/>
    </format>
    <format dxfId="26">
      <pivotArea type="topRight" dataOnly="0" labelOnly="1" outline="0" fieldPosition="0"/>
    </format>
    <format dxfId="25">
      <pivotArea field="2" type="button" dataOnly="0" labelOnly="1" outline="0" axis="axisRow" fieldPosition="0"/>
    </format>
    <format dxfId="24">
      <pivotArea dataOnly="0" labelOnly="1" fieldPosition="0">
        <references count="1">
          <reference field="2" count="0"/>
        </references>
      </pivotArea>
    </format>
    <format dxfId="23">
      <pivotArea dataOnly="0" labelOnly="1" grandRow="1" outline="0" fieldPosition="0"/>
    </format>
    <format dxfId="22">
      <pivotArea dataOnly="0" labelOnly="1" fieldPosition="0">
        <references count="1">
          <reference field="3" count="0"/>
        </references>
      </pivotArea>
    </format>
    <format dxfId="21">
      <pivotArea dataOnly="0" labelOnly="1" grandCol="1" outline="0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3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2" type="button" dataOnly="0" labelOnly="1" outline="0" axis="axisRow" fieldPosition="0"/>
    </format>
    <format dxfId="14">
      <pivotArea dataOnly="0" labelOnly="1" fieldPosition="0">
        <references count="1">
          <reference field="2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3" count="0"/>
        </references>
      </pivotArea>
    </format>
    <format dxfId="11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17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85:F89" firstHeaderRow="1" firstDataRow="2" firstDataCol="1"/>
  <pivotFields count="9">
    <pivotField showAll="0">
      <items count="4">
        <item x="1"/>
        <item x="2"/>
        <item h="1" x="0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axis="axisCol" showAll="0">
      <items count="5">
        <item x="0"/>
        <item x="2"/>
        <item x="3"/>
        <item x="1"/>
        <item t="default"/>
      </items>
    </pivotField>
    <pivotField numFmtId="166" showAll="0"/>
    <pivotField numFmtId="1" showAll="0"/>
    <pivotField numFmtId="166" showAll="0"/>
    <pivotField dataField="1" numFmtId="166" showAll="0"/>
    <pivotField numFmtId="166" showAll="0"/>
  </pivotFields>
  <rowFields count="1">
    <field x="2"/>
  </rowFields>
  <rowItems count="3">
    <i>
      <x/>
    </i>
    <i>
      <x v="1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Sum of Profit" fld="7" baseField="0" baseItem="0"/>
  </dataFields>
  <formats count="29">
    <format dxfId="77">
      <pivotArea outline="0" collapsedLevelsAreSubtotals="1" fieldPosition="0"/>
    </format>
    <format dxfId="76">
      <pivotArea type="all" dataOnly="0" outline="0" fieldPosition="0"/>
    </format>
    <format dxfId="75">
      <pivotArea dataOnly="0" labelOnly="1" fieldPosition="0">
        <references count="1">
          <reference field="3" count="0"/>
        </references>
      </pivotArea>
    </format>
    <format dxfId="74">
      <pivotArea dataOnly="0" labelOnly="1" grandCol="1" outline="0" fieldPosition="0"/>
    </format>
    <format dxfId="73">
      <pivotArea type="all" dataOnly="0" outline="0" fieldPosition="0"/>
    </format>
    <format dxfId="72">
      <pivotArea dataOnly="0" labelOnly="1" fieldPosition="0">
        <references count="1">
          <reference field="3" count="0"/>
        </references>
      </pivotArea>
    </format>
    <format dxfId="71">
      <pivotArea dataOnly="0" labelOnly="1" grandCol="1" outline="0" fieldPosition="0"/>
    </format>
    <format dxfId="70">
      <pivotArea dataOnly="0" labelOnly="1" fieldPosition="0">
        <references count="1">
          <reference field="3" count="0"/>
        </references>
      </pivotArea>
    </format>
    <format dxfId="69">
      <pivotArea dataOnly="0" labelOnly="1" grandCol="1" outline="0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type="origin" dataOnly="0" labelOnly="1" outline="0" fieldPosition="0"/>
    </format>
    <format dxfId="65">
      <pivotArea field="3" type="button" dataOnly="0" labelOnly="1" outline="0" axis="axisCol" fieldPosition="0"/>
    </format>
    <format dxfId="64">
      <pivotArea type="topRight" dataOnly="0" labelOnly="1" outline="0" fieldPosition="0"/>
    </format>
    <format dxfId="63">
      <pivotArea field="2" type="button" dataOnly="0" labelOnly="1" outline="0" axis="axisRow" fieldPosition="0"/>
    </format>
    <format dxfId="62">
      <pivotArea dataOnly="0" labelOnly="1" fieldPosition="0">
        <references count="1">
          <reference field="2" count="0"/>
        </references>
      </pivotArea>
    </format>
    <format dxfId="61">
      <pivotArea dataOnly="0" labelOnly="1" grandRow="1" outline="0" fieldPosition="0"/>
    </format>
    <format dxfId="60">
      <pivotArea dataOnly="0" labelOnly="1" fieldPosition="0">
        <references count="1">
          <reference field="3" count="0"/>
        </references>
      </pivotArea>
    </format>
    <format dxfId="59">
      <pivotArea dataOnly="0" labelOnly="1" grandCol="1" outline="0" fieldPosition="0"/>
    </format>
    <format dxfId="58">
      <pivotArea type="all" dataOnly="0" outline="0" fieldPosition="0"/>
    </format>
    <format dxfId="57">
      <pivotArea outline="0" collapsedLevelsAreSubtotals="1" fieldPosition="0"/>
    </format>
    <format dxfId="56">
      <pivotArea type="origin" dataOnly="0" labelOnly="1" outline="0" fieldPosition="0"/>
    </format>
    <format dxfId="55">
      <pivotArea field="3" type="button" dataOnly="0" labelOnly="1" outline="0" axis="axisCol" fieldPosition="0"/>
    </format>
    <format dxfId="54">
      <pivotArea type="topRight" dataOnly="0" labelOnly="1" outline="0" fieldPosition="0"/>
    </format>
    <format dxfId="53">
      <pivotArea field="2" type="button" dataOnly="0" labelOnly="1" outline="0" axis="axisRow" fieldPosition="0"/>
    </format>
    <format dxfId="52">
      <pivotArea dataOnly="0" labelOnly="1" fieldPosition="0">
        <references count="1">
          <reference field="2" count="0"/>
        </references>
      </pivotArea>
    </format>
    <format dxfId="51">
      <pivotArea dataOnly="0" labelOnly="1" grandRow="1" outline="0" fieldPosition="0"/>
    </format>
    <format dxfId="50">
      <pivotArea dataOnly="0" labelOnly="1" fieldPosition="0">
        <references count="1">
          <reference field="3" count="0"/>
        </references>
      </pivotArea>
    </format>
    <format dxfId="49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8" name="Table19" displayName="Table19" ref="A1:F81" totalsRowShown="0" headerRowDxfId="116" dataDxfId="115">
  <autoFilter ref="A1:F81"/>
  <tableColumns count="6">
    <tableColumn id="1" name="Year" dataDxfId="114"/>
    <tableColumn id="2" name="Quarter" dataDxfId="113"/>
    <tableColumn id="3" name="Location" dataDxfId="112"/>
    <tableColumn id="4" name="CarClass" dataDxfId="111"/>
    <tableColumn id="5" name="Revenue" dataDxfId="110" dataCellStyle="Currency"/>
    <tableColumn id="6" name="NumCars" dataDxfId="109" dataCellStyle="Comma"/>
  </tableColumns>
  <tableStyleInfo name="TableStyleMedium27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A1:F81" totalsRowShown="0" headerRowDxfId="108" dataDxfId="107">
  <autoFilter ref="A1:F81"/>
  <sortState ref="A2:F81">
    <sortCondition ref="C2:C81"/>
  </sortState>
  <tableColumns count="6">
    <tableColumn id="1" name="Year" dataDxfId="106"/>
    <tableColumn id="2" name="Quarter" dataDxfId="105"/>
    <tableColumn id="3" name="Location" dataDxfId="104"/>
    <tableColumn id="4" name="CarClass" dataDxfId="103"/>
    <tableColumn id="5" name="Revenue" dataDxfId="102" dataCellStyle="Currency"/>
    <tableColumn id="6" name="NumCars" dataDxfId="101" dataCellStyle="Comma"/>
  </tableColumns>
  <tableStyleInfo name="TableStyleMedium27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A1:I81" totalsRowShown="0" headerRowDxfId="10" dataDxfId="9">
  <autoFilter ref="A1:I81"/>
  <tableColumns count="9">
    <tableColumn id="1" name="Year" dataDxfId="8"/>
    <tableColumn id="2" name="Quarter" dataDxfId="7"/>
    <tableColumn id="3" name="Location" dataDxfId="6"/>
    <tableColumn id="4" name="CarClass" dataDxfId="5"/>
    <tableColumn id="5" name="Revenue" dataDxfId="4" dataCellStyle="Currency"/>
    <tableColumn id="6" name="NumCars" dataDxfId="3" dataCellStyle="Comma"/>
    <tableColumn id="7" name="Expenses" dataDxfId="2">
      <calculatedColumnFormula>IF(Table1[[#This Row],[CarClass]]="hybrid",Table1[[#This Row],[NumCars]]*$O$1,Table1[[#This Row],[NumCars]]*$O$2)</calculatedColumnFormula>
    </tableColumn>
    <tableColumn id="8" name="Profit" dataDxfId="1">
      <calculatedColumnFormula>Table1[[#This Row],[Revenue]]-Table1[[#This Row],[Expenses]]</calculatedColumnFormula>
    </tableColumn>
    <tableColumn id="9" name="ProfitperCar" dataDxfId="0">
      <calculatedColumnFormula>Table1[[#This Row],[Profit]]/Table1[[#This Row],[NumCars]]</calculatedColumnFormula>
    </tableColumn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:C1048576"/>
    </sheetView>
  </sheetViews>
  <sheetFormatPr defaultRowHeight="12.75" x14ac:dyDescent="0.2"/>
  <cols>
    <col min="1" max="1" width="12.85546875" style="1" bestFit="1" customWidth="1"/>
    <col min="2" max="2" width="9.140625" style="2"/>
    <col min="3" max="3" width="19.140625" style="4" bestFit="1" customWidth="1"/>
    <col min="4" max="16384" width="9.140625" style="2"/>
  </cols>
  <sheetData>
    <row r="1" spans="1:3" x14ac:dyDescent="0.2">
      <c r="A1" s="1" t="s">
        <v>0</v>
      </c>
      <c r="C1" s="4" t="s">
        <v>7</v>
      </c>
    </row>
    <row r="3" spans="1:3" x14ac:dyDescent="0.2">
      <c r="A3" s="1" t="s">
        <v>1</v>
      </c>
      <c r="C3" s="4" t="s">
        <v>6</v>
      </c>
    </row>
    <row r="5" spans="1:3" x14ac:dyDescent="0.2">
      <c r="A5" s="1" t="s">
        <v>2</v>
      </c>
      <c r="C5" s="4" t="s">
        <v>5</v>
      </c>
    </row>
    <row r="7" spans="1:3" x14ac:dyDescent="0.2">
      <c r="A7" s="1" t="s">
        <v>3</v>
      </c>
      <c r="C7" s="4" t="s">
        <v>4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K10" sqref="K10"/>
    </sheetView>
  </sheetViews>
  <sheetFormatPr defaultRowHeight="12.75" x14ac:dyDescent="0.2"/>
  <cols>
    <col min="1" max="1" width="9.140625" style="2"/>
    <col min="2" max="2" width="10" style="2" customWidth="1"/>
    <col min="3" max="4" width="11" style="2" customWidth="1"/>
    <col min="5" max="5" width="15" style="6" bestFit="1" customWidth="1"/>
    <col min="6" max="6" width="11.28515625" style="5" customWidth="1"/>
    <col min="7" max="16384" width="9.140625" style="2"/>
  </cols>
  <sheetData>
    <row r="1" spans="1:12" x14ac:dyDescent="0.2">
      <c r="A1" s="2" t="s">
        <v>8</v>
      </c>
      <c r="B1" s="2" t="s">
        <v>9</v>
      </c>
      <c r="C1" s="2" t="s">
        <v>10</v>
      </c>
      <c r="D1" s="2" t="s">
        <v>11</v>
      </c>
      <c r="E1" s="6" t="s">
        <v>12</v>
      </c>
      <c r="F1" s="5" t="s">
        <v>13</v>
      </c>
      <c r="I1" s="4"/>
      <c r="J1" s="4"/>
      <c r="K1" s="4"/>
      <c r="L1" s="9"/>
    </row>
    <row r="2" spans="1:12" x14ac:dyDescent="0.2">
      <c r="A2" s="2">
        <v>2018</v>
      </c>
      <c r="B2" s="2" t="s">
        <v>14</v>
      </c>
      <c r="C2" s="2" t="s">
        <v>15</v>
      </c>
      <c r="D2" s="2" t="s">
        <v>16</v>
      </c>
      <c r="E2" s="6">
        <v>955303</v>
      </c>
      <c r="F2" s="5">
        <v>5912</v>
      </c>
      <c r="I2" s="4"/>
      <c r="J2" s="4"/>
      <c r="K2" s="4"/>
      <c r="L2" s="9"/>
    </row>
    <row r="3" spans="1:12" x14ac:dyDescent="0.2">
      <c r="A3" s="2">
        <v>2018</v>
      </c>
      <c r="B3" s="2" t="s">
        <v>14</v>
      </c>
      <c r="C3" s="2" t="s">
        <v>17</v>
      </c>
      <c r="D3" s="2" t="s">
        <v>16</v>
      </c>
      <c r="E3" s="6">
        <v>1023831</v>
      </c>
      <c r="F3" s="5">
        <v>5600</v>
      </c>
    </row>
    <row r="4" spans="1:12" x14ac:dyDescent="0.2">
      <c r="A4" s="2">
        <v>2016</v>
      </c>
      <c r="B4" s="2" t="s">
        <v>18</v>
      </c>
      <c r="C4" s="2" t="s">
        <v>15</v>
      </c>
      <c r="D4" s="2" t="s">
        <v>16</v>
      </c>
      <c r="E4" s="6">
        <v>786870</v>
      </c>
      <c r="F4" s="5">
        <v>5233</v>
      </c>
    </row>
    <row r="5" spans="1:12" x14ac:dyDescent="0.2">
      <c r="A5" s="2">
        <v>2017</v>
      </c>
      <c r="B5" s="2" t="s">
        <v>19</v>
      </c>
      <c r="C5" s="2" t="s">
        <v>17</v>
      </c>
      <c r="D5" s="2" t="s">
        <v>16</v>
      </c>
      <c r="E5" s="6">
        <v>937962</v>
      </c>
      <c r="F5" s="5">
        <v>5076</v>
      </c>
    </row>
    <row r="6" spans="1:12" x14ac:dyDescent="0.2">
      <c r="A6" s="2">
        <v>2017</v>
      </c>
      <c r="B6" s="2" t="s">
        <v>14</v>
      </c>
      <c r="C6" s="2" t="s">
        <v>15</v>
      </c>
      <c r="D6" s="2" t="s">
        <v>16</v>
      </c>
      <c r="E6" s="6">
        <v>734243</v>
      </c>
      <c r="F6" s="5">
        <v>4759</v>
      </c>
    </row>
    <row r="7" spans="1:12" x14ac:dyDescent="0.2">
      <c r="A7" s="2">
        <v>2016</v>
      </c>
      <c r="B7" s="2" t="s">
        <v>18</v>
      </c>
      <c r="C7" s="2" t="s">
        <v>17</v>
      </c>
      <c r="D7" s="2" t="s">
        <v>16</v>
      </c>
      <c r="E7" s="6">
        <v>717204</v>
      </c>
      <c r="F7" s="5">
        <v>4608</v>
      </c>
    </row>
    <row r="8" spans="1:12" x14ac:dyDescent="0.2">
      <c r="A8" s="2">
        <v>2017</v>
      </c>
      <c r="B8" s="2" t="s">
        <v>19</v>
      </c>
      <c r="C8" s="2" t="s">
        <v>15</v>
      </c>
      <c r="D8" s="2" t="s">
        <v>16</v>
      </c>
      <c r="E8" s="6">
        <v>719842</v>
      </c>
      <c r="F8" s="5">
        <v>4489</v>
      </c>
    </row>
    <row r="9" spans="1:12" x14ac:dyDescent="0.2">
      <c r="A9" s="2">
        <v>2017</v>
      </c>
      <c r="B9" s="2" t="s">
        <v>18</v>
      </c>
      <c r="C9" s="2" t="s">
        <v>15</v>
      </c>
      <c r="D9" s="2" t="s">
        <v>16</v>
      </c>
      <c r="E9" s="6">
        <v>695933</v>
      </c>
      <c r="F9" s="5">
        <v>4411</v>
      </c>
    </row>
    <row r="10" spans="1:12" x14ac:dyDescent="0.2">
      <c r="A10" s="2">
        <v>2017</v>
      </c>
      <c r="B10" s="2" t="s">
        <v>20</v>
      </c>
      <c r="C10" s="2" t="s">
        <v>15</v>
      </c>
      <c r="D10" s="2" t="s">
        <v>16</v>
      </c>
      <c r="E10" s="6">
        <v>655079</v>
      </c>
      <c r="F10" s="5">
        <v>4180</v>
      </c>
    </row>
    <row r="11" spans="1:12" x14ac:dyDescent="0.2">
      <c r="A11" s="2">
        <v>2016</v>
      </c>
      <c r="B11" s="2" t="s">
        <v>19</v>
      </c>
      <c r="C11" s="2" t="s">
        <v>17</v>
      </c>
      <c r="D11" s="2" t="s">
        <v>21</v>
      </c>
      <c r="E11" s="6">
        <v>631256</v>
      </c>
      <c r="F11" s="5">
        <v>3998</v>
      </c>
    </row>
    <row r="12" spans="1:12" x14ac:dyDescent="0.2">
      <c r="A12" s="2">
        <v>2016</v>
      </c>
      <c r="B12" s="2" t="s">
        <v>19</v>
      </c>
      <c r="C12" s="2" t="s">
        <v>17</v>
      </c>
      <c r="D12" s="2" t="s">
        <v>16</v>
      </c>
      <c r="E12" s="6">
        <v>625790</v>
      </c>
      <c r="F12" s="5">
        <v>3995</v>
      </c>
    </row>
    <row r="13" spans="1:12" x14ac:dyDescent="0.2">
      <c r="A13" s="2">
        <v>2016</v>
      </c>
      <c r="B13" s="2" t="s">
        <v>19</v>
      </c>
      <c r="C13" s="2" t="s">
        <v>15</v>
      </c>
      <c r="D13" s="2" t="s">
        <v>21</v>
      </c>
      <c r="E13" s="6">
        <v>609036</v>
      </c>
      <c r="F13" s="5">
        <v>3982</v>
      </c>
    </row>
    <row r="14" spans="1:12" x14ac:dyDescent="0.2">
      <c r="A14" s="2">
        <v>2017</v>
      </c>
      <c r="B14" s="2" t="s">
        <v>18</v>
      </c>
      <c r="C14" s="2" t="s">
        <v>17</v>
      </c>
      <c r="D14" s="2" t="s">
        <v>21</v>
      </c>
      <c r="E14" s="6">
        <v>672522</v>
      </c>
      <c r="F14" s="5">
        <v>3981</v>
      </c>
    </row>
    <row r="15" spans="1:12" x14ac:dyDescent="0.2">
      <c r="A15" s="2">
        <v>2018</v>
      </c>
      <c r="B15" s="2" t="s">
        <v>14</v>
      </c>
      <c r="C15" s="2" t="s">
        <v>17</v>
      </c>
      <c r="D15" s="2" t="s">
        <v>21</v>
      </c>
      <c r="E15" s="6">
        <v>694300</v>
      </c>
      <c r="F15" s="5">
        <v>3888</v>
      </c>
    </row>
    <row r="16" spans="1:12" x14ac:dyDescent="0.2">
      <c r="A16" s="2">
        <v>2018</v>
      </c>
      <c r="B16" s="2" t="s">
        <v>20</v>
      </c>
      <c r="C16" s="2" t="s">
        <v>17</v>
      </c>
      <c r="D16" s="2" t="s">
        <v>21</v>
      </c>
      <c r="E16" s="6">
        <v>706043</v>
      </c>
      <c r="F16" s="5">
        <v>3883</v>
      </c>
    </row>
    <row r="17" spans="1:6" x14ac:dyDescent="0.2">
      <c r="A17" s="2">
        <v>2016</v>
      </c>
      <c r="B17" s="2" t="s">
        <v>19</v>
      </c>
      <c r="C17" s="2" t="s">
        <v>17</v>
      </c>
      <c r="D17" s="2" t="s">
        <v>22</v>
      </c>
      <c r="E17" s="6">
        <v>648257</v>
      </c>
      <c r="F17" s="5">
        <v>3863</v>
      </c>
    </row>
    <row r="18" spans="1:6" x14ac:dyDescent="0.2">
      <c r="A18" s="2">
        <v>2016</v>
      </c>
      <c r="B18" s="2" t="s">
        <v>19</v>
      </c>
      <c r="C18" s="2" t="s">
        <v>15</v>
      </c>
      <c r="D18" s="2" t="s">
        <v>22</v>
      </c>
      <c r="E18" s="6">
        <v>609418</v>
      </c>
      <c r="F18" s="5">
        <v>3834</v>
      </c>
    </row>
    <row r="19" spans="1:6" x14ac:dyDescent="0.2">
      <c r="A19" s="2">
        <v>2017</v>
      </c>
      <c r="B19" s="2" t="s">
        <v>18</v>
      </c>
      <c r="C19" s="2" t="s">
        <v>17</v>
      </c>
      <c r="D19" s="2" t="s">
        <v>22</v>
      </c>
      <c r="E19" s="6">
        <v>672993</v>
      </c>
      <c r="F19" s="5">
        <v>3816</v>
      </c>
    </row>
    <row r="20" spans="1:6" x14ac:dyDescent="0.2">
      <c r="A20" s="2">
        <v>2016</v>
      </c>
      <c r="B20" s="2" t="s">
        <v>19</v>
      </c>
      <c r="C20" s="2" t="s">
        <v>17</v>
      </c>
      <c r="D20" s="2" t="s">
        <v>23</v>
      </c>
      <c r="E20" s="6">
        <v>648680</v>
      </c>
      <c r="F20" s="5">
        <v>3782</v>
      </c>
    </row>
    <row r="21" spans="1:6" x14ac:dyDescent="0.2">
      <c r="A21" s="2">
        <v>2018</v>
      </c>
      <c r="B21" s="2" t="s">
        <v>14</v>
      </c>
      <c r="C21" s="2" t="s">
        <v>17</v>
      </c>
      <c r="D21" s="2" t="s">
        <v>22</v>
      </c>
      <c r="E21" s="6">
        <v>693576</v>
      </c>
      <c r="F21" s="5">
        <v>3778</v>
      </c>
    </row>
    <row r="22" spans="1:6" x14ac:dyDescent="0.2">
      <c r="A22" s="2">
        <v>2017</v>
      </c>
      <c r="B22" s="2" t="s">
        <v>18</v>
      </c>
      <c r="C22" s="2" t="s">
        <v>17</v>
      </c>
      <c r="D22" s="2" t="s">
        <v>23</v>
      </c>
      <c r="E22" s="6">
        <v>672658</v>
      </c>
      <c r="F22" s="5">
        <v>3773</v>
      </c>
    </row>
    <row r="23" spans="1:6" x14ac:dyDescent="0.2">
      <c r="A23" s="2">
        <v>2018</v>
      </c>
      <c r="B23" s="2" t="s">
        <v>20</v>
      </c>
      <c r="C23" s="2" t="s">
        <v>17</v>
      </c>
      <c r="D23" s="2" t="s">
        <v>22</v>
      </c>
      <c r="E23" s="6">
        <v>705921</v>
      </c>
      <c r="F23" s="5">
        <v>3747</v>
      </c>
    </row>
    <row r="24" spans="1:6" x14ac:dyDescent="0.2">
      <c r="A24" s="2">
        <v>2016</v>
      </c>
      <c r="B24" s="2" t="s">
        <v>19</v>
      </c>
      <c r="C24" s="2" t="s">
        <v>15</v>
      </c>
      <c r="D24" s="2" t="s">
        <v>23</v>
      </c>
      <c r="E24" s="6">
        <v>609744</v>
      </c>
      <c r="F24" s="5">
        <v>3746</v>
      </c>
    </row>
    <row r="25" spans="1:6" x14ac:dyDescent="0.2">
      <c r="A25" s="2">
        <v>2018</v>
      </c>
      <c r="B25" s="2" t="s">
        <v>20</v>
      </c>
      <c r="C25" s="2" t="s">
        <v>17</v>
      </c>
      <c r="D25" s="2" t="s">
        <v>23</v>
      </c>
      <c r="E25" s="6">
        <v>706215</v>
      </c>
      <c r="F25" s="5">
        <v>3693</v>
      </c>
    </row>
    <row r="26" spans="1:6" x14ac:dyDescent="0.2">
      <c r="A26" s="2">
        <v>2018</v>
      </c>
      <c r="B26" s="2" t="s">
        <v>14</v>
      </c>
      <c r="C26" s="2" t="s">
        <v>17</v>
      </c>
      <c r="D26" s="2" t="s">
        <v>23</v>
      </c>
      <c r="E26" s="6">
        <v>694093</v>
      </c>
      <c r="F26" s="5">
        <v>3689</v>
      </c>
    </row>
    <row r="27" spans="1:6" x14ac:dyDescent="0.2">
      <c r="A27" s="2">
        <v>2017</v>
      </c>
      <c r="B27" s="2" t="s">
        <v>20</v>
      </c>
      <c r="C27" s="2" t="s">
        <v>17</v>
      </c>
      <c r="D27" s="2" t="s">
        <v>21</v>
      </c>
      <c r="E27" s="6">
        <v>612386</v>
      </c>
      <c r="F27" s="5">
        <v>3676</v>
      </c>
    </row>
    <row r="28" spans="1:6" x14ac:dyDescent="0.2">
      <c r="A28" s="2">
        <v>2017</v>
      </c>
      <c r="B28" s="2" t="s">
        <v>20</v>
      </c>
      <c r="C28" s="2" t="s">
        <v>17</v>
      </c>
      <c r="D28" s="2" t="s">
        <v>22</v>
      </c>
      <c r="E28" s="6">
        <v>612001</v>
      </c>
      <c r="F28" s="5">
        <v>3546</v>
      </c>
    </row>
    <row r="29" spans="1:6" x14ac:dyDescent="0.2">
      <c r="A29" s="2">
        <v>2017</v>
      </c>
      <c r="B29" s="2" t="s">
        <v>14</v>
      </c>
      <c r="C29" s="2" t="s">
        <v>17</v>
      </c>
      <c r="D29" s="2" t="s">
        <v>21</v>
      </c>
      <c r="E29" s="6">
        <v>578023</v>
      </c>
      <c r="F29" s="5">
        <v>3520</v>
      </c>
    </row>
    <row r="30" spans="1:6" x14ac:dyDescent="0.2">
      <c r="A30" s="2">
        <v>2018</v>
      </c>
      <c r="B30" s="2" t="s">
        <v>20</v>
      </c>
      <c r="C30" s="2" t="s">
        <v>15</v>
      </c>
      <c r="D30" s="2" t="s">
        <v>16</v>
      </c>
      <c r="E30" s="6">
        <v>587470</v>
      </c>
      <c r="F30" s="5">
        <v>3500</v>
      </c>
    </row>
    <row r="31" spans="1:6" x14ac:dyDescent="0.2">
      <c r="A31" s="2">
        <v>2016</v>
      </c>
      <c r="B31" s="2" t="s">
        <v>18</v>
      </c>
      <c r="C31" s="2" t="s">
        <v>15</v>
      </c>
      <c r="D31" s="2" t="s">
        <v>21</v>
      </c>
      <c r="E31" s="6">
        <v>528222</v>
      </c>
      <c r="F31" s="5">
        <v>3500</v>
      </c>
    </row>
    <row r="32" spans="1:6" x14ac:dyDescent="0.2">
      <c r="A32" s="2">
        <v>2017</v>
      </c>
      <c r="B32" s="2" t="s">
        <v>20</v>
      </c>
      <c r="C32" s="2" t="s">
        <v>17</v>
      </c>
      <c r="D32" s="2" t="s">
        <v>23</v>
      </c>
      <c r="E32" s="6">
        <v>612700</v>
      </c>
      <c r="F32" s="5">
        <v>3455</v>
      </c>
    </row>
    <row r="33" spans="1:6" x14ac:dyDescent="0.2">
      <c r="A33" s="2">
        <v>2017</v>
      </c>
      <c r="B33" s="2" t="s">
        <v>18</v>
      </c>
      <c r="C33" s="2" t="s">
        <v>17</v>
      </c>
      <c r="D33" s="2" t="s">
        <v>16</v>
      </c>
      <c r="E33" s="6">
        <v>606867</v>
      </c>
      <c r="F33" s="5">
        <v>3454</v>
      </c>
    </row>
    <row r="34" spans="1:6" x14ac:dyDescent="0.2">
      <c r="A34" s="2">
        <v>2017</v>
      </c>
      <c r="B34" s="2" t="s">
        <v>14</v>
      </c>
      <c r="C34" s="2" t="s">
        <v>17</v>
      </c>
      <c r="D34" s="2" t="s">
        <v>22</v>
      </c>
      <c r="E34" s="6">
        <v>577995</v>
      </c>
      <c r="F34" s="5">
        <v>3415</v>
      </c>
    </row>
    <row r="35" spans="1:6" x14ac:dyDescent="0.2">
      <c r="A35" s="2">
        <v>2016</v>
      </c>
      <c r="B35" s="2" t="s">
        <v>19</v>
      </c>
      <c r="C35" s="2" t="s">
        <v>15</v>
      </c>
      <c r="D35" s="2" t="s">
        <v>16</v>
      </c>
      <c r="E35" s="6">
        <v>519860</v>
      </c>
      <c r="F35" s="5">
        <v>3359</v>
      </c>
    </row>
    <row r="36" spans="1:6" x14ac:dyDescent="0.2">
      <c r="A36" s="2">
        <v>2016</v>
      </c>
      <c r="B36" s="2" t="s">
        <v>18</v>
      </c>
      <c r="C36" s="2" t="s">
        <v>15</v>
      </c>
      <c r="D36" s="2" t="s">
        <v>22</v>
      </c>
      <c r="E36" s="6">
        <v>527991</v>
      </c>
      <c r="F36" s="5">
        <v>3346</v>
      </c>
    </row>
    <row r="37" spans="1:6" x14ac:dyDescent="0.2">
      <c r="A37" s="2">
        <v>2017</v>
      </c>
      <c r="B37" s="2" t="s">
        <v>14</v>
      </c>
      <c r="C37" s="2" t="s">
        <v>17</v>
      </c>
      <c r="D37" s="2" t="s">
        <v>23</v>
      </c>
      <c r="E37" s="6">
        <v>578244</v>
      </c>
      <c r="F37" s="5">
        <v>3321</v>
      </c>
    </row>
    <row r="38" spans="1:6" x14ac:dyDescent="0.2">
      <c r="A38" s="2">
        <v>2016</v>
      </c>
      <c r="B38" s="2" t="s">
        <v>18</v>
      </c>
      <c r="C38" s="2" t="s">
        <v>15</v>
      </c>
      <c r="D38" s="2" t="s">
        <v>23</v>
      </c>
      <c r="E38" s="6">
        <v>527825</v>
      </c>
      <c r="F38" s="5">
        <v>3285</v>
      </c>
    </row>
    <row r="39" spans="1:6" x14ac:dyDescent="0.2">
      <c r="A39" s="2">
        <v>2016</v>
      </c>
      <c r="B39" s="2" t="s">
        <v>20</v>
      </c>
      <c r="C39" s="2" t="s">
        <v>17</v>
      </c>
      <c r="D39" s="2" t="s">
        <v>16</v>
      </c>
      <c r="E39" s="6">
        <v>491016</v>
      </c>
      <c r="F39" s="5">
        <v>3243</v>
      </c>
    </row>
    <row r="40" spans="1:6" x14ac:dyDescent="0.2">
      <c r="A40" s="2">
        <v>2017</v>
      </c>
      <c r="B40" s="2" t="s">
        <v>14</v>
      </c>
      <c r="C40" s="2" t="s">
        <v>17</v>
      </c>
      <c r="D40" s="2" t="s">
        <v>16</v>
      </c>
      <c r="E40" s="6">
        <v>509946</v>
      </c>
      <c r="F40" s="5">
        <v>3202</v>
      </c>
    </row>
    <row r="41" spans="1:6" x14ac:dyDescent="0.2">
      <c r="A41" s="2">
        <v>2016</v>
      </c>
      <c r="B41" s="2" t="s">
        <v>20</v>
      </c>
      <c r="C41" s="2" t="s">
        <v>15</v>
      </c>
      <c r="D41" s="2" t="s">
        <v>21</v>
      </c>
      <c r="E41" s="6">
        <v>476649</v>
      </c>
      <c r="F41" s="5">
        <v>3184</v>
      </c>
    </row>
    <row r="42" spans="1:6" x14ac:dyDescent="0.2">
      <c r="A42" s="2">
        <v>2016</v>
      </c>
      <c r="B42" s="2" t="s">
        <v>14</v>
      </c>
      <c r="C42" s="2" t="s">
        <v>17</v>
      </c>
      <c r="D42" s="2" t="s">
        <v>16</v>
      </c>
      <c r="E42" s="6">
        <v>459336</v>
      </c>
      <c r="F42" s="5">
        <v>3167</v>
      </c>
    </row>
    <row r="43" spans="1:6" x14ac:dyDescent="0.2">
      <c r="A43" s="2">
        <v>2017</v>
      </c>
      <c r="B43" s="2" t="s">
        <v>20</v>
      </c>
      <c r="C43" s="2" t="s">
        <v>15</v>
      </c>
      <c r="D43" s="2" t="s">
        <v>21</v>
      </c>
      <c r="E43" s="6">
        <v>511352</v>
      </c>
      <c r="F43" s="5">
        <v>3159</v>
      </c>
    </row>
    <row r="44" spans="1:6" x14ac:dyDescent="0.2">
      <c r="A44" s="2">
        <v>2017</v>
      </c>
      <c r="B44" s="2" t="s">
        <v>19</v>
      </c>
      <c r="C44" s="2" t="s">
        <v>17</v>
      </c>
      <c r="D44" s="2" t="s">
        <v>21</v>
      </c>
      <c r="E44" s="6">
        <v>552328</v>
      </c>
      <c r="F44" s="5">
        <v>3140</v>
      </c>
    </row>
    <row r="45" spans="1:6" x14ac:dyDescent="0.2">
      <c r="A45" s="2">
        <v>2016</v>
      </c>
      <c r="B45" s="2" t="s">
        <v>18</v>
      </c>
      <c r="C45" s="2" t="s">
        <v>17</v>
      </c>
      <c r="D45" s="2" t="s">
        <v>21</v>
      </c>
      <c r="E45" s="6">
        <v>493304</v>
      </c>
      <c r="F45" s="5">
        <v>3110</v>
      </c>
    </row>
    <row r="46" spans="1:6" x14ac:dyDescent="0.2">
      <c r="A46" s="2">
        <v>2017</v>
      </c>
      <c r="B46" s="2" t="s">
        <v>18</v>
      </c>
      <c r="C46" s="2" t="s">
        <v>15</v>
      </c>
      <c r="D46" s="2" t="s">
        <v>21</v>
      </c>
      <c r="E46" s="6">
        <v>506120</v>
      </c>
      <c r="F46" s="5">
        <v>3106</v>
      </c>
    </row>
    <row r="47" spans="1:6" x14ac:dyDescent="0.2">
      <c r="A47" s="2">
        <v>2018</v>
      </c>
      <c r="B47" s="2" t="s">
        <v>20</v>
      </c>
      <c r="C47" s="2" t="s">
        <v>17</v>
      </c>
      <c r="D47" s="2" t="s">
        <v>16</v>
      </c>
      <c r="E47" s="6">
        <v>608290</v>
      </c>
      <c r="F47" s="5">
        <v>3086</v>
      </c>
    </row>
    <row r="48" spans="1:6" x14ac:dyDescent="0.2">
      <c r="A48" s="2">
        <v>2017</v>
      </c>
      <c r="B48" s="2" t="s">
        <v>20</v>
      </c>
      <c r="C48" s="2" t="s">
        <v>15</v>
      </c>
      <c r="D48" s="2" t="s">
        <v>22</v>
      </c>
      <c r="E48" s="6">
        <v>511462</v>
      </c>
      <c r="F48" s="5">
        <v>3082</v>
      </c>
    </row>
    <row r="49" spans="1:6" x14ac:dyDescent="0.2">
      <c r="A49" s="2">
        <v>2016</v>
      </c>
      <c r="B49" s="2" t="s">
        <v>20</v>
      </c>
      <c r="C49" s="2" t="s">
        <v>15</v>
      </c>
      <c r="D49" s="2" t="s">
        <v>22</v>
      </c>
      <c r="E49" s="6">
        <v>476838</v>
      </c>
      <c r="F49" s="5">
        <v>3045</v>
      </c>
    </row>
    <row r="50" spans="1:6" x14ac:dyDescent="0.2">
      <c r="A50" s="2">
        <v>2017</v>
      </c>
      <c r="B50" s="2" t="s">
        <v>19</v>
      </c>
      <c r="C50" s="2" t="s">
        <v>17</v>
      </c>
      <c r="D50" s="2" t="s">
        <v>22</v>
      </c>
      <c r="E50" s="6">
        <v>552851</v>
      </c>
      <c r="F50" s="5">
        <v>3027</v>
      </c>
    </row>
    <row r="51" spans="1:6" x14ac:dyDescent="0.2">
      <c r="A51" s="2">
        <v>2017</v>
      </c>
      <c r="B51" s="2" t="s">
        <v>20</v>
      </c>
      <c r="C51" s="2" t="s">
        <v>15</v>
      </c>
      <c r="D51" s="2" t="s">
        <v>23</v>
      </c>
      <c r="E51" s="6">
        <v>511202</v>
      </c>
      <c r="F51" s="5">
        <v>3013</v>
      </c>
    </row>
    <row r="52" spans="1:6" x14ac:dyDescent="0.2">
      <c r="A52" s="2">
        <v>2016</v>
      </c>
      <c r="B52" s="2" t="s">
        <v>20</v>
      </c>
      <c r="C52" s="2" t="s">
        <v>15</v>
      </c>
      <c r="D52" s="2" t="s">
        <v>23</v>
      </c>
      <c r="E52" s="6">
        <v>476440</v>
      </c>
      <c r="F52" s="5">
        <v>3007</v>
      </c>
    </row>
    <row r="53" spans="1:6" x14ac:dyDescent="0.2">
      <c r="A53" s="2">
        <v>2016</v>
      </c>
      <c r="B53" s="2" t="s">
        <v>18</v>
      </c>
      <c r="C53" s="2" t="s">
        <v>17</v>
      </c>
      <c r="D53" s="2" t="s">
        <v>22</v>
      </c>
      <c r="E53" s="6">
        <v>494178</v>
      </c>
      <c r="F53" s="5">
        <v>3002</v>
      </c>
    </row>
    <row r="54" spans="1:6" x14ac:dyDescent="0.2">
      <c r="A54" s="2">
        <v>2017</v>
      </c>
      <c r="B54" s="2" t="s">
        <v>19</v>
      </c>
      <c r="C54" s="2" t="s">
        <v>17</v>
      </c>
      <c r="D54" s="2" t="s">
        <v>23</v>
      </c>
      <c r="E54" s="6">
        <v>552136</v>
      </c>
      <c r="F54" s="5">
        <v>2995</v>
      </c>
    </row>
    <row r="55" spans="1:6" x14ac:dyDescent="0.2">
      <c r="A55" s="2">
        <v>2017</v>
      </c>
      <c r="B55" s="2" t="s">
        <v>18</v>
      </c>
      <c r="C55" s="2" t="s">
        <v>15</v>
      </c>
      <c r="D55" s="2" t="s">
        <v>22</v>
      </c>
      <c r="E55" s="6">
        <v>505401</v>
      </c>
      <c r="F55" s="5">
        <v>2978</v>
      </c>
    </row>
    <row r="56" spans="1:6" x14ac:dyDescent="0.2">
      <c r="A56" s="2">
        <v>2017</v>
      </c>
      <c r="B56" s="2" t="s">
        <v>18</v>
      </c>
      <c r="C56" s="2" t="s">
        <v>15</v>
      </c>
      <c r="D56" s="2" t="s">
        <v>23</v>
      </c>
      <c r="E56" s="6">
        <v>505318</v>
      </c>
      <c r="F56" s="5">
        <v>2921</v>
      </c>
    </row>
    <row r="57" spans="1:6" x14ac:dyDescent="0.2">
      <c r="A57" s="2">
        <v>2016</v>
      </c>
      <c r="B57" s="2" t="s">
        <v>18</v>
      </c>
      <c r="C57" s="2" t="s">
        <v>17</v>
      </c>
      <c r="D57" s="2" t="s">
        <v>23</v>
      </c>
      <c r="E57" s="6">
        <v>493808</v>
      </c>
      <c r="F57" s="5">
        <v>2919</v>
      </c>
    </row>
    <row r="58" spans="1:6" x14ac:dyDescent="0.2">
      <c r="A58" s="2">
        <v>2017</v>
      </c>
      <c r="B58" s="2" t="s">
        <v>14</v>
      </c>
      <c r="C58" s="2" t="s">
        <v>15</v>
      </c>
      <c r="D58" s="2" t="s">
        <v>21</v>
      </c>
      <c r="E58" s="6">
        <v>433932</v>
      </c>
      <c r="F58" s="5">
        <v>2720</v>
      </c>
    </row>
    <row r="59" spans="1:6" x14ac:dyDescent="0.2">
      <c r="A59" s="2">
        <v>2016</v>
      </c>
      <c r="B59" s="2" t="s">
        <v>20</v>
      </c>
      <c r="C59" s="2" t="s">
        <v>15</v>
      </c>
      <c r="D59" s="2" t="s">
        <v>16</v>
      </c>
      <c r="E59" s="6">
        <v>387735</v>
      </c>
      <c r="F59" s="5">
        <v>2664</v>
      </c>
    </row>
    <row r="60" spans="1:6" x14ac:dyDescent="0.2">
      <c r="A60" s="2">
        <v>2017</v>
      </c>
      <c r="B60" s="2" t="s">
        <v>14</v>
      </c>
      <c r="C60" s="2" t="s">
        <v>15</v>
      </c>
      <c r="D60" s="2" t="s">
        <v>22</v>
      </c>
      <c r="E60" s="6">
        <v>434350</v>
      </c>
      <c r="F60" s="5">
        <v>2651</v>
      </c>
    </row>
    <row r="61" spans="1:6" x14ac:dyDescent="0.2">
      <c r="A61" s="2">
        <v>2016</v>
      </c>
      <c r="B61" s="2" t="s">
        <v>14</v>
      </c>
      <c r="C61" s="2" t="s">
        <v>15</v>
      </c>
      <c r="D61" s="2" t="s">
        <v>16</v>
      </c>
      <c r="E61" s="6">
        <v>366502</v>
      </c>
      <c r="F61" s="5">
        <v>2634</v>
      </c>
    </row>
    <row r="62" spans="1:6" x14ac:dyDescent="0.2">
      <c r="A62" s="2">
        <v>2017</v>
      </c>
      <c r="B62" s="2" t="s">
        <v>19</v>
      </c>
      <c r="C62" s="2" t="s">
        <v>15</v>
      </c>
      <c r="D62" s="2" t="s">
        <v>21</v>
      </c>
      <c r="E62" s="6">
        <v>440380</v>
      </c>
      <c r="F62" s="5">
        <v>2631</v>
      </c>
    </row>
    <row r="63" spans="1:6" x14ac:dyDescent="0.2">
      <c r="A63" s="2">
        <v>2018</v>
      </c>
      <c r="B63" s="2" t="s">
        <v>14</v>
      </c>
      <c r="C63" s="2" t="s">
        <v>15</v>
      </c>
      <c r="D63" s="2" t="s">
        <v>21</v>
      </c>
      <c r="E63" s="6">
        <v>441571</v>
      </c>
      <c r="F63" s="5">
        <v>2619</v>
      </c>
    </row>
    <row r="64" spans="1:6" x14ac:dyDescent="0.2">
      <c r="A64" s="2">
        <v>2017</v>
      </c>
      <c r="B64" s="2" t="s">
        <v>14</v>
      </c>
      <c r="C64" s="2" t="s">
        <v>15</v>
      </c>
      <c r="D64" s="2" t="s">
        <v>23</v>
      </c>
      <c r="E64" s="6">
        <v>434050</v>
      </c>
      <c r="F64" s="5">
        <v>2586</v>
      </c>
    </row>
    <row r="65" spans="1:6" x14ac:dyDescent="0.2">
      <c r="A65" s="2">
        <v>2017</v>
      </c>
      <c r="B65" s="2" t="s">
        <v>19</v>
      </c>
      <c r="C65" s="2" t="s">
        <v>15</v>
      </c>
      <c r="D65" s="2" t="s">
        <v>22</v>
      </c>
      <c r="E65" s="6">
        <v>440494</v>
      </c>
      <c r="F65" s="5">
        <v>2546</v>
      </c>
    </row>
    <row r="66" spans="1:6" x14ac:dyDescent="0.2">
      <c r="A66" s="2">
        <v>2018</v>
      </c>
      <c r="B66" s="2" t="s">
        <v>14</v>
      </c>
      <c r="C66" s="2" t="s">
        <v>15</v>
      </c>
      <c r="D66" s="2" t="s">
        <v>22</v>
      </c>
      <c r="E66" s="6">
        <v>442108</v>
      </c>
      <c r="F66" s="5">
        <v>2493</v>
      </c>
    </row>
    <row r="67" spans="1:6" x14ac:dyDescent="0.2">
      <c r="A67" s="2">
        <v>2017</v>
      </c>
      <c r="B67" s="2" t="s">
        <v>19</v>
      </c>
      <c r="C67" s="2" t="s">
        <v>15</v>
      </c>
      <c r="D67" s="2" t="s">
        <v>23</v>
      </c>
      <c r="E67" s="6">
        <v>441128</v>
      </c>
      <c r="F67" s="5">
        <v>2490</v>
      </c>
    </row>
    <row r="68" spans="1:6" x14ac:dyDescent="0.2">
      <c r="A68" s="2">
        <v>2018</v>
      </c>
      <c r="B68" s="2" t="s">
        <v>14</v>
      </c>
      <c r="C68" s="2" t="s">
        <v>15</v>
      </c>
      <c r="D68" s="2" t="s">
        <v>23</v>
      </c>
      <c r="E68" s="6">
        <v>442178</v>
      </c>
      <c r="F68" s="5">
        <v>2478</v>
      </c>
    </row>
    <row r="69" spans="1:6" x14ac:dyDescent="0.2">
      <c r="A69" s="2">
        <v>2016</v>
      </c>
      <c r="B69" s="2" t="s">
        <v>14</v>
      </c>
      <c r="C69" s="2" t="s">
        <v>15</v>
      </c>
      <c r="D69" s="2" t="s">
        <v>21</v>
      </c>
      <c r="E69" s="6">
        <v>362538</v>
      </c>
      <c r="F69" s="5">
        <v>2441</v>
      </c>
    </row>
    <row r="70" spans="1:6" x14ac:dyDescent="0.2">
      <c r="A70" s="2">
        <v>2016</v>
      </c>
      <c r="B70" s="2" t="s">
        <v>14</v>
      </c>
      <c r="C70" s="2" t="s">
        <v>17</v>
      </c>
      <c r="D70" s="2" t="s">
        <v>21</v>
      </c>
      <c r="E70" s="6">
        <v>367850</v>
      </c>
      <c r="F70" s="5">
        <v>2417</v>
      </c>
    </row>
    <row r="71" spans="1:6" x14ac:dyDescent="0.2">
      <c r="A71" s="2">
        <v>2016</v>
      </c>
      <c r="B71" s="2" t="s">
        <v>14</v>
      </c>
      <c r="C71" s="2" t="s">
        <v>15</v>
      </c>
      <c r="D71" s="2" t="s">
        <v>22</v>
      </c>
      <c r="E71" s="6">
        <v>362442</v>
      </c>
      <c r="F71" s="5">
        <v>2352</v>
      </c>
    </row>
    <row r="72" spans="1:6" x14ac:dyDescent="0.2">
      <c r="A72" s="2">
        <v>2016</v>
      </c>
      <c r="B72" s="2" t="s">
        <v>14</v>
      </c>
      <c r="C72" s="2" t="s">
        <v>17</v>
      </c>
      <c r="D72" s="2" t="s">
        <v>22</v>
      </c>
      <c r="E72" s="6">
        <v>367600</v>
      </c>
      <c r="F72" s="5">
        <v>2333</v>
      </c>
    </row>
    <row r="73" spans="1:6" x14ac:dyDescent="0.2">
      <c r="A73" s="2">
        <v>2016</v>
      </c>
      <c r="B73" s="2" t="s">
        <v>14</v>
      </c>
      <c r="C73" s="2" t="s">
        <v>15</v>
      </c>
      <c r="D73" s="2" t="s">
        <v>23</v>
      </c>
      <c r="E73" s="6">
        <v>362164</v>
      </c>
      <c r="F73" s="5">
        <v>2315</v>
      </c>
    </row>
    <row r="74" spans="1:6" x14ac:dyDescent="0.2">
      <c r="A74" s="2">
        <v>2016</v>
      </c>
      <c r="B74" s="2" t="s">
        <v>14</v>
      </c>
      <c r="C74" s="2" t="s">
        <v>17</v>
      </c>
      <c r="D74" s="2" t="s">
        <v>23</v>
      </c>
      <c r="E74" s="6">
        <v>367179</v>
      </c>
      <c r="F74" s="5">
        <v>2269</v>
      </c>
    </row>
    <row r="75" spans="1:6" x14ac:dyDescent="0.2">
      <c r="A75" s="2">
        <v>2017</v>
      </c>
      <c r="B75" s="2" t="s">
        <v>20</v>
      </c>
      <c r="C75" s="2" t="s">
        <v>17</v>
      </c>
      <c r="D75" s="2" t="s">
        <v>16</v>
      </c>
      <c r="E75" s="6">
        <v>376277</v>
      </c>
      <c r="F75" s="5">
        <v>2092</v>
      </c>
    </row>
    <row r="76" spans="1:6" x14ac:dyDescent="0.2">
      <c r="A76" s="2">
        <v>2016</v>
      </c>
      <c r="B76" s="2" t="s">
        <v>20</v>
      </c>
      <c r="C76" s="2" t="s">
        <v>17</v>
      </c>
      <c r="D76" s="2" t="s">
        <v>21</v>
      </c>
      <c r="E76" s="6">
        <v>309778</v>
      </c>
      <c r="F76" s="5">
        <v>1969</v>
      </c>
    </row>
    <row r="77" spans="1:6" x14ac:dyDescent="0.2">
      <c r="A77" s="2">
        <v>2016</v>
      </c>
      <c r="B77" s="2" t="s">
        <v>20</v>
      </c>
      <c r="C77" s="2" t="s">
        <v>17</v>
      </c>
      <c r="D77" s="2" t="s">
        <v>22</v>
      </c>
      <c r="E77" s="6">
        <v>310194</v>
      </c>
      <c r="F77" s="5">
        <v>1926</v>
      </c>
    </row>
    <row r="78" spans="1:6" x14ac:dyDescent="0.2">
      <c r="A78" s="2">
        <v>2018</v>
      </c>
      <c r="B78" s="2" t="s">
        <v>20</v>
      </c>
      <c r="C78" s="2" t="s">
        <v>15</v>
      </c>
      <c r="D78" s="2" t="s">
        <v>21</v>
      </c>
      <c r="E78" s="6">
        <v>337012</v>
      </c>
      <c r="F78" s="5">
        <v>1900</v>
      </c>
    </row>
    <row r="79" spans="1:6" x14ac:dyDescent="0.2">
      <c r="A79" s="2">
        <v>2016</v>
      </c>
      <c r="B79" s="2" t="s">
        <v>20</v>
      </c>
      <c r="C79" s="2" t="s">
        <v>17</v>
      </c>
      <c r="D79" s="2" t="s">
        <v>23</v>
      </c>
      <c r="E79" s="6">
        <v>309821</v>
      </c>
      <c r="F79" s="5">
        <v>1878</v>
      </c>
    </row>
    <row r="80" spans="1:6" x14ac:dyDescent="0.2">
      <c r="A80" s="2">
        <v>2018</v>
      </c>
      <c r="B80" s="2" t="s">
        <v>20</v>
      </c>
      <c r="C80" s="2" t="s">
        <v>15</v>
      </c>
      <c r="D80" s="2" t="s">
        <v>22</v>
      </c>
      <c r="E80" s="6">
        <v>336461</v>
      </c>
      <c r="F80" s="5">
        <v>1856</v>
      </c>
    </row>
    <row r="81" spans="1:6" x14ac:dyDescent="0.2">
      <c r="A81" s="2">
        <v>2018</v>
      </c>
      <c r="B81" s="2" t="s">
        <v>20</v>
      </c>
      <c r="C81" s="2" t="s">
        <v>15</v>
      </c>
      <c r="D81" s="2" t="s">
        <v>23</v>
      </c>
      <c r="E81" s="6">
        <v>337093</v>
      </c>
      <c r="F81" s="5">
        <v>1821</v>
      </c>
    </row>
    <row r="82" spans="1:6" x14ac:dyDescent="0.2">
      <c r="A82" s="2" t="s">
        <v>24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E1" sqref="E1:E1048576"/>
    </sheetView>
  </sheetViews>
  <sheetFormatPr defaultRowHeight="12.75" x14ac:dyDescent="0.2"/>
  <cols>
    <col min="1" max="1" width="7.42578125" style="2" bestFit="1" customWidth="1"/>
    <col min="2" max="2" width="10.140625" style="2" bestFit="1" customWidth="1"/>
    <col min="3" max="4" width="11.140625" style="2" bestFit="1" customWidth="1"/>
    <col min="5" max="5" width="12.7109375" style="9" bestFit="1" customWidth="1"/>
    <col min="6" max="6" width="11.42578125" style="2" bestFit="1" customWidth="1"/>
    <col min="7" max="16384" width="9.140625" style="2"/>
  </cols>
  <sheetData>
    <row r="1" spans="1:6" x14ac:dyDescent="0.2">
      <c r="A1" s="2" t="s">
        <v>8</v>
      </c>
      <c r="B1" s="2" t="s">
        <v>9</v>
      </c>
      <c r="C1" s="2" t="s">
        <v>10</v>
      </c>
      <c r="D1" s="2" t="s">
        <v>11</v>
      </c>
      <c r="E1" s="6" t="s">
        <v>12</v>
      </c>
      <c r="F1" s="5" t="s">
        <v>13</v>
      </c>
    </row>
    <row r="2" spans="1:6" x14ac:dyDescent="0.2">
      <c r="A2" s="2">
        <v>2018</v>
      </c>
      <c r="B2" s="2" t="s">
        <v>14</v>
      </c>
      <c r="C2" s="2" t="s">
        <v>17</v>
      </c>
      <c r="D2" s="2" t="s">
        <v>16</v>
      </c>
      <c r="E2" s="6">
        <v>1023831</v>
      </c>
      <c r="F2" s="5">
        <v>5600</v>
      </c>
    </row>
    <row r="3" spans="1:6" x14ac:dyDescent="0.2">
      <c r="A3" s="2">
        <v>2017</v>
      </c>
      <c r="B3" s="2" t="s">
        <v>19</v>
      </c>
      <c r="C3" s="2" t="s">
        <v>17</v>
      </c>
      <c r="D3" s="2" t="s">
        <v>16</v>
      </c>
      <c r="E3" s="6">
        <v>937962</v>
      </c>
      <c r="F3" s="5">
        <v>5076</v>
      </c>
    </row>
    <row r="4" spans="1:6" x14ac:dyDescent="0.2">
      <c r="A4" s="2">
        <v>2016</v>
      </c>
      <c r="B4" s="2" t="s">
        <v>18</v>
      </c>
      <c r="C4" s="2" t="s">
        <v>17</v>
      </c>
      <c r="D4" s="2" t="s">
        <v>16</v>
      </c>
      <c r="E4" s="6">
        <v>717204</v>
      </c>
      <c r="F4" s="5">
        <v>4608</v>
      </c>
    </row>
    <row r="5" spans="1:6" x14ac:dyDescent="0.2">
      <c r="A5" s="2">
        <v>2016</v>
      </c>
      <c r="B5" s="2" t="s">
        <v>19</v>
      </c>
      <c r="C5" s="2" t="s">
        <v>17</v>
      </c>
      <c r="D5" s="2" t="s">
        <v>21</v>
      </c>
      <c r="E5" s="6">
        <v>631256</v>
      </c>
      <c r="F5" s="5">
        <v>3998</v>
      </c>
    </row>
    <row r="6" spans="1:6" x14ac:dyDescent="0.2">
      <c r="A6" s="2">
        <v>2016</v>
      </c>
      <c r="B6" s="2" t="s">
        <v>19</v>
      </c>
      <c r="C6" s="2" t="s">
        <v>17</v>
      </c>
      <c r="D6" s="2" t="s">
        <v>16</v>
      </c>
      <c r="E6" s="6">
        <v>625790</v>
      </c>
      <c r="F6" s="5">
        <v>3995</v>
      </c>
    </row>
    <row r="7" spans="1:6" x14ac:dyDescent="0.2">
      <c r="A7" s="2">
        <v>2017</v>
      </c>
      <c r="B7" s="2" t="s">
        <v>18</v>
      </c>
      <c r="C7" s="2" t="s">
        <v>17</v>
      </c>
      <c r="D7" s="2" t="s">
        <v>21</v>
      </c>
      <c r="E7" s="6">
        <v>672522</v>
      </c>
      <c r="F7" s="5">
        <v>3981</v>
      </c>
    </row>
    <row r="8" spans="1:6" x14ac:dyDescent="0.2">
      <c r="A8" s="2">
        <v>2018</v>
      </c>
      <c r="B8" s="2" t="s">
        <v>14</v>
      </c>
      <c r="C8" s="2" t="s">
        <v>17</v>
      </c>
      <c r="D8" s="2" t="s">
        <v>21</v>
      </c>
      <c r="E8" s="6">
        <v>694300</v>
      </c>
      <c r="F8" s="5">
        <v>3888</v>
      </c>
    </row>
    <row r="9" spans="1:6" x14ac:dyDescent="0.2">
      <c r="A9" s="2">
        <v>2018</v>
      </c>
      <c r="B9" s="2" t="s">
        <v>20</v>
      </c>
      <c r="C9" s="2" t="s">
        <v>17</v>
      </c>
      <c r="D9" s="2" t="s">
        <v>21</v>
      </c>
      <c r="E9" s="6">
        <v>706043</v>
      </c>
      <c r="F9" s="5">
        <v>3883</v>
      </c>
    </row>
    <row r="10" spans="1:6" x14ac:dyDescent="0.2">
      <c r="A10" s="2">
        <v>2016</v>
      </c>
      <c r="B10" s="2" t="s">
        <v>19</v>
      </c>
      <c r="C10" s="2" t="s">
        <v>17</v>
      </c>
      <c r="D10" s="2" t="s">
        <v>22</v>
      </c>
      <c r="E10" s="6">
        <v>648257</v>
      </c>
      <c r="F10" s="5">
        <v>3863</v>
      </c>
    </row>
    <row r="11" spans="1:6" x14ac:dyDescent="0.2">
      <c r="A11" s="2">
        <v>2017</v>
      </c>
      <c r="B11" s="2" t="s">
        <v>18</v>
      </c>
      <c r="C11" s="2" t="s">
        <v>17</v>
      </c>
      <c r="D11" s="2" t="s">
        <v>22</v>
      </c>
      <c r="E11" s="6">
        <v>672993</v>
      </c>
      <c r="F11" s="5">
        <v>3816</v>
      </c>
    </row>
    <row r="12" spans="1:6" x14ac:dyDescent="0.2">
      <c r="A12" s="2">
        <v>2016</v>
      </c>
      <c r="B12" s="2" t="s">
        <v>19</v>
      </c>
      <c r="C12" s="2" t="s">
        <v>17</v>
      </c>
      <c r="D12" s="2" t="s">
        <v>23</v>
      </c>
      <c r="E12" s="6">
        <v>648680</v>
      </c>
      <c r="F12" s="5">
        <v>3782</v>
      </c>
    </row>
    <row r="13" spans="1:6" x14ac:dyDescent="0.2">
      <c r="A13" s="2">
        <v>2018</v>
      </c>
      <c r="B13" s="2" t="s">
        <v>14</v>
      </c>
      <c r="C13" s="2" t="s">
        <v>17</v>
      </c>
      <c r="D13" s="2" t="s">
        <v>22</v>
      </c>
      <c r="E13" s="6">
        <v>693576</v>
      </c>
      <c r="F13" s="5">
        <v>3778</v>
      </c>
    </row>
    <row r="14" spans="1:6" x14ac:dyDescent="0.2">
      <c r="A14" s="2">
        <v>2017</v>
      </c>
      <c r="B14" s="2" t="s">
        <v>18</v>
      </c>
      <c r="C14" s="2" t="s">
        <v>17</v>
      </c>
      <c r="D14" s="2" t="s">
        <v>23</v>
      </c>
      <c r="E14" s="6">
        <v>672658</v>
      </c>
      <c r="F14" s="5">
        <v>3773</v>
      </c>
    </row>
    <row r="15" spans="1:6" x14ac:dyDescent="0.2">
      <c r="A15" s="2">
        <v>2018</v>
      </c>
      <c r="B15" s="2" t="s">
        <v>20</v>
      </c>
      <c r="C15" s="2" t="s">
        <v>17</v>
      </c>
      <c r="D15" s="2" t="s">
        <v>22</v>
      </c>
      <c r="E15" s="6">
        <v>705921</v>
      </c>
      <c r="F15" s="5">
        <v>3747</v>
      </c>
    </row>
    <row r="16" spans="1:6" x14ac:dyDescent="0.2">
      <c r="A16" s="2">
        <v>2018</v>
      </c>
      <c r="B16" s="2" t="s">
        <v>20</v>
      </c>
      <c r="C16" s="2" t="s">
        <v>17</v>
      </c>
      <c r="D16" s="2" t="s">
        <v>23</v>
      </c>
      <c r="E16" s="6">
        <v>706215</v>
      </c>
      <c r="F16" s="5">
        <v>3693</v>
      </c>
    </row>
    <row r="17" spans="1:6" x14ac:dyDescent="0.2">
      <c r="A17" s="2">
        <v>2018</v>
      </c>
      <c r="B17" s="2" t="s">
        <v>14</v>
      </c>
      <c r="C17" s="2" t="s">
        <v>17</v>
      </c>
      <c r="D17" s="2" t="s">
        <v>23</v>
      </c>
      <c r="E17" s="6">
        <v>694093</v>
      </c>
      <c r="F17" s="5">
        <v>3689</v>
      </c>
    </row>
    <row r="18" spans="1:6" x14ac:dyDescent="0.2">
      <c r="A18" s="2">
        <v>2017</v>
      </c>
      <c r="B18" s="2" t="s">
        <v>20</v>
      </c>
      <c r="C18" s="2" t="s">
        <v>17</v>
      </c>
      <c r="D18" s="2" t="s">
        <v>21</v>
      </c>
      <c r="E18" s="6">
        <v>612386</v>
      </c>
      <c r="F18" s="5">
        <v>3676</v>
      </c>
    </row>
    <row r="19" spans="1:6" x14ac:dyDescent="0.2">
      <c r="A19" s="2">
        <v>2017</v>
      </c>
      <c r="B19" s="2" t="s">
        <v>20</v>
      </c>
      <c r="C19" s="2" t="s">
        <v>17</v>
      </c>
      <c r="D19" s="2" t="s">
        <v>22</v>
      </c>
      <c r="E19" s="6">
        <v>612001</v>
      </c>
      <c r="F19" s="5">
        <v>3546</v>
      </c>
    </row>
    <row r="20" spans="1:6" x14ac:dyDescent="0.2">
      <c r="A20" s="2">
        <v>2017</v>
      </c>
      <c r="B20" s="2" t="s">
        <v>14</v>
      </c>
      <c r="C20" s="2" t="s">
        <v>17</v>
      </c>
      <c r="D20" s="2" t="s">
        <v>21</v>
      </c>
      <c r="E20" s="6">
        <v>578023</v>
      </c>
      <c r="F20" s="5">
        <v>3520</v>
      </c>
    </row>
    <row r="21" spans="1:6" x14ac:dyDescent="0.2">
      <c r="A21" s="2">
        <v>2017</v>
      </c>
      <c r="B21" s="2" t="s">
        <v>20</v>
      </c>
      <c r="C21" s="2" t="s">
        <v>17</v>
      </c>
      <c r="D21" s="2" t="s">
        <v>23</v>
      </c>
      <c r="E21" s="6">
        <v>612700</v>
      </c>
      <c r="F21" s="5">
        <v>3455</v>
      </c>
    </row>
    <row r="22" spans="1:6" x14ac:dyDescent="0.2">
      <c r="A22" s="2">
        <v>2017</v>
      </c>
      <c r="B22" s="2" t="s">
        <v>18</v>
      </c>
      <c r="C22" s="2" t="s">
        <v>17</v>
      </c>
      <c r="D22" s="2" t="s">
        <v>16</v>
      </c>
      <c r="E22" s="6">
        <v>606867</v>
      </c>
      <c r="F22" s="5">
        <v>3454</v>
      </c>
    </row>
    <row r="23" spans="1:6" x14ac:dyDescent="0.2">
      <c r="A23" s="2">
        <v>2017</v>
      </c>
      <c r="B23" s="2" t="s">
        <v>14</v>
      </c>
      <c r="C23" s="2" t="s">
        <v>17</v>
      </c>
      <c r="D23" s="2" t="s">
        <v>22</v>
      </c>
      <c r="E23" s="6">
        <v>577995</v>
      </c>
      <c r="F23" s="5">
        <v>3415</v>
      </c>
    </row>
    <row r="24" spans="1:6" x14ac:dyDescent="0.2">
      <c r="A24" s="2">
        <v>2017</v>
      </c>
      <c r="B24" s="2" t="s">
        <v>14</v>
      </c>
      <c r="C24" s="2" t="s">
        <v>17</v>
      </c>
      <c r="D24" s="2" t="s">
        <v>23</v>
      </c>
      <c r="E24" s="6">
        <v>578244</v>
      </c>
      <c r="F24" s="5">
        <v>3321</v>
      </c>
    </row>
    <row r="25" spans="1:6" x14ac:dyDescent="0.2">
      <c r="A25" s="2">
        <v>2016</v>
      </c>
      <c r="B25" s="2" t="s">
        <v>20</v>
      </c>
      <c r="C25" s="2" t="s">
        <v>17</v>
      </c>
      <c r="D25" s="2" t="s">
        <v>16</v>
      </c>
      <c r="E25" s="6">
        <v>491016</v>
      </c>
      <c r="F25" s="5">
        <v>3243</v>
      </c>
    </row>
    <row r="26" spans="1:6" x14ac:dyDescent="0.2">
      <c r="A26" s="2">
        <v>2017</v>
      </c>
      <c r="B26" s="2" t="s">
        <v>14</v>
      </c>
      <c r="C26" s="2" t="s">
        <v>17</v>
      </c>
      <c r="D26" s="2" t="s">
        <v>16</v>
      </c>
      <c r="E26" s="6">
        <v>509946</v>
      </c>
      <c r="F26" s="5">
        <v>3202</v>
      </c>
    </row>
    <row r="27" spans="1:6" x14ac:dyDescent="0.2">
      <c r="A27" s="2">
        <v>2016</v>
      </c>
      <c r="B27" s="2" t="s">
        <v>14</v>
      </c>
      <c r="C27" s="2" t="s">
        <v>17</v>
      </c>
      <c r="D27" s="2" t="s">
        <v>16</v>
      </c>
      <c r="E27" s="6">
        <v>459336</v>
      </c>
      <c r="F27" s="5">
        <v>3167</v>
      </c>
    </row>
    <row r="28" spans="1:6" x14ac:dyDescent="0.2">
      <c r="A28" s="2">
        <v>2017</v>
      </c>
      <c r="B28" s="2" t="s">
        <v>19</v>
      </c>
      <c r="C28" s="2" t="s">
        <v>17</v>
      </c>
      <c r="D28" s="2" t="s">
        <v>21</v>
      </c>
      <c r="E28" s="6">
        <v>552328</v>
      </c>
      <c r="F28" s="5">
        <v>3140</v>
      </c>
    </row>
    <row r="29" spans="1:6" x14ac:dyDescent="0.2">
      <c r="A29" s="2">
        <v>2016</v>
      </c>
      <c r="B29" s="2" t="s">
        <v>18</v>
      </c>
      <c r="C29" s="2" t="s">
        <v>17</v>
      </c>
      <c r="D29" s="2" t="s">
        <v>21</v>
      </c>
      <c r="E29" s="6">
        <v>493304</v>
      </c>
      <c r="F29" s="5">
        <v>3110</v>
      </c>
    </row>
    <row r="30" spans="1:6" x14ac:dyDescent="0.2">
      <c r="A30" s="2">
        <v>2018</v>
      </c>
      <c r="B30" s="2" t="s">
        <v>20</v>
      </c>
      <c r="C30" s="2" t="s">
        <v>17</v>
      </c>
      <c r="D30" s="2" t="s">
        <v>16</v>
      </c>
      <c r="E30" s="6">
        <v>608290</v>
      </c>
      <c r="F30" s="5">
        <v>3086</v>
      </c>
    </row>
    <row r="31" spans="1:6" x14ac:dyDescent="0.2">
      <c r="A31" s="2">
        <v>2017</v>
      </c>
      <c r="B31" s="2" t="s">
        <v>19</v>
      </c>
      <c r="C31" s="2" t="s">
        <v>17</v>
      </c>
      <c r="D31" s="2" t="s">
        <v>22</v>
      </c>
      <c r="E31" s="6">
        <v>552851</v>
      </c>
      <c r="F31" s="5">
        <v>3027</v>
      </c>
    </row>
    <row r="32" spans="1:6" x14ac:dyDescent="0.2">
      <c r="A32" s="2">
        <v>2016</v>
      </c>
      <c r="B32" s="2" t="s">
        <v>18</v>
      </c>
      <c r="C32" s="2" t="s">
        <v>17</v>
      </c>
      <c r="D32" s="2" t="s">
        <v>22</v>
      </c>
      <c r="E32" s="6">
        <v>494178</v>
      </c>
      <c r="F32" s="5">
        <v>3002</v>
      </c>
    </row>
    <row r="33" spans="1:6" x14ac:dyDescent="0.2">
      <c r="A33" s="2">
        <v>2017</v>
      </c>
      <c r="B33" s="2" t="s">
        <v>19</v>
      </c>
      <c r="C33" s="2" t="s">
        <v>17</v>
      </c>
      <c r="D33" s="2" t="s">
        <v>23</v>
      </c>
      <c r="E33" s="6">
        <v>552136</v>
      </c>
      <c r="F33" s="5">
        <v>2995</v>
      </c>
    </row>
    <row r="34" spans="1:6" x14ac:dyDescent="0.2">
      <c r="A34" s="2">
        <v>2016</v>
      </c>
      <c r="B34" s="2" t="s">
        <v>18</v>
      </c>
      <c r="C34" s="2" t="s">
        <v>17</v>
      </c>
      <c r="D34" s="2" t="s">
        <v>23</v>
      </c>
      <c r="E34" s="6">
        <v>493808</v>
      </c>
      <c r="F34" s="5">
        <v>2919</v>
      </c>
    </row>
    <row r="35" spans="1:6" x14ac:dyDescent="0.2">
      <c r="A35" s="2">
        <v>2016</v>
      </c>
      <c r="B35" s="2" t="s">
        <v>14</v>
      </c>
      <c r="C35" s="2" t="s">
        <v>17</v>
      </c>
      <c r="D35" s="2" t="s">
        <v>21</v>
      </c>
      <c r="E35" s="6">
        <v>367850</v>
      </c>
      <c r="F35" s="5">
        <v>2417</v>
      </c>
    </row>
    <row r="36" spans="1:6" x14ac:dyDescent="0.2">
      <c r="A36" s="2">
        <v>2016</v>
      </c>
      <c r="B36" s="2" t="s">
        <v>14</v>
      </c>
      <c r="C36" s="2" t="s">
        <v>17</v>
      </c>
      <c r="D36" s="2" t="s">
        <v>22</v>
      </c>
      <c r="E36" s="6">
        <v>367600</v>
      </c>
      <c r="F36" s="5">
        <v>2333</v>
      </c>
    </row>
    <row r="37" spans="1:6" x14ac:dyDescent="0.2">
      <c r="A37" s="2">
        <v>2016</v>
      </c>
      <c r="B37" s="2" t="s">
        <v>14</v>
      </c>
      <c r="C37" s="2" t="s">
        <v>17</v>
      </c>
      <c r="D37" s="2" t="s">
        <v>23</v>
      </c>
      <c r="E37" s="6">
        <v>367179</v>
      </c>
      <c r="F37" s="5">
        <v>2269</v>
      </c>
    </row>
    <row r="38" spans="1:6" x14ac:dyDescent="0.2">
      <c r="A38" s="2">
        <v>2017</v>
      </c>
      <c r="B38" s="2" t="s">
        <v>20</v>
      </c>
      <c r="C38" s="2" t="s">
        <v>17</v>
      </c>
      <c r="D38" s="2" t="s">
        <v>16</v>
      </c>
      <c r="E38" s="6">
        <v>376277</v>
      </c>
      <c r="F38" s="5">
        <v>2092</v>
      </c>
    </row>
    <row r="39" spans="1:6" x14ac:dyDescent="0.2">
      <c r="A39" s="2">
        <v>2016</v>
      </c>
      <c r="B39" s="2" t="s">
        <v>20</v>
      </c>
      <c r="C39" s="2" t="s">
        <v>17</v>
      </c>
      <c r="D39" s="2" t="s">
        <v>21</v>
      </c>
      <c r="E39" s="6">
        <v>309778</v>
      </c>
      <c r="F39" s="5">
        <v>1969</v>
      </c>
    </row>
    <row r="40" spans="1:6" x14ac:dyDescent="0.2">
      <c r="A40" s="2">
        <v>2016</v>
      </c>
      <c r="B40" s="2" t="s">
        <v>20</v>
      </c>
      <c r="C40" s="2" t="s">
        <v>17</v>
      </c>
      <c r="D40" s="2" t="s">
        <v>22</v>
      </c>
      <c r="E40" s="6">
        <v>310194</v>
      </c>
      <c r="F40" s="5">
        <v>1926</v>
      </c>
    </row>
    <row r="41" spans="1:6" x14ac:dyDescent="0.2">
      <c r="A41" s="2">
        <v>2016</v>
      </c>
      <c r="B41" s="2" t="s">
        <v>20</v>
      </c>
      <c r="C41" s="2" t="s">
        <v>17</v>
      </c>
      <c r="D41" s="2" t="s">
        <v>23</v>
      </c>
      <c r="E41" s="6">
        <v>309821</v>
      </c>
      <c r="F41" s="5">
        <v>1878</v>
      </c>
    </row>
    <row r="42" spans="1:6" x14ac:dyDescent="0.2">
      <c r="A42" s="2">
        <v>2018</v>
      </c>
      <c r="B42" s="2" t="s">
        <v>14</v>
      </c>
      <c r="C42" s="2" t="s">
        <v>15</v>
      </c>
      <c r="D42" s="2" t="s">
        <v>16</v>
      </c>
      <c r="E42" s="6">
        <v>955303</v>
      </c>
      <c r="F42" s="5">
        <v>5912</v>
      </c>
    </row>
    <row r="43" spans="1:6" x14ac:dyDescent="0.2">
      <c r="A43" s="2">
        <v>2016</v>
      </c>
      <c r="B43" s="2" t="s">
        <v>18</v>
      </c>
      <c r="C43" s="2" t="s">
        <v>15</v>
      </c>
      <c r="D43" s="2" t="s">
        <v>16</v>
      </c>
      <c r="E43" s="6">
        <v>786870</v>
      </c>
      <c r="F43" s="5">
        <v>5233</v>
      </c>
    </row>
    <row r="44" spans="1:6" x14ac:dyDescent="0.2">
      <c r="A44" s="2">
        <v>2017</v>
      </c>
      <c r="B44" s="2" t="s">
        <v>14</v>
      </c>
      <c r="C44" s="2" t="s">
        <v>15</v>
      </c>
      <c r="D44" s="2" t="s">
        <v>16</v>
      </c>
      <c r="E44" s="6">
        <v>734243</v>
      </c>
      <c r="F44" s="5">
        <v>4759</v>
      </c>
    </row>
    <row r="45" spans="1:6" x14ac:dyDescent="0.2">
      <c r="A45" s="2">
        <v>2017</v>
      </c>
      <c r="B45" s="2" t="s">
        <v>19</v>
      </c>
      <c r="C45" s="2" t="s">
        <v>15</v>
      </c>
      <c r="D45" s="2" t="s">
        <v>16</v>
      </c>
      <c r="E45" s="6">
        <v>719842</v>
      </c>
      <c r="F45" s="5">
        <v>4489</v>
      </c>
    </row>
    <row r="46" spans="1:6" x14ac:dyDescent="0.2">
      <c r="A46" s="2">
        <v>2017</v>
      </c>
      <c r="B46" s="2" t="s">
        <v>18</v>
      </c>
      <c r="C46" s="2" t="s">
        <v>15</v>
      </c>
      <c r="D46" s="2" t="s">
        <v>16</v>
      </c>
      <c r="E46" s="6">
        <v>695933</v>
      </c>
      <c r="F46" s="5">
        <v>4411</v>
      </c>
    </row>
    <row r="47" spans="1:6" x14ac:dyDescent="0.2">
      <c r="A47" s="2">
        <v>2017</v>
      </c>
      <c r="B47" s="2" t="s">
        <v>20</v>
      </c>
      <c r="C47" s="2" t="s">
        <v>15</v>
      </c>
      <c r="D47" s="2" t="s">
        <v>16</v>
      </c>
      <c r="E47" s="6">
        <v>655079</v>
      </c>
      <c r="F47" s="5">
        <v>4180</v>
      </c>
    </row>
    <row r="48" spans="1:6" x14ac:dyDescent="0.2">
      <c r="A48" s="2">
        <v>2016</v>
      </c>
      <c r="B48" s="2" t="s">
        <v>19</v>
      </c>
      <c r="C48" s="2" t="s">
        <v>15</v>
      </c>
      <c r="D48" s="2" t="s">
        <v>21</v>
      </c>
      <c r="E48" s="6">
        <v>609036</v>
      </c>
      <c r="F48" s="5">
        <v>3982</v>
      </c>
    </row>
    <row r="49" spans="1:6" x14ac:dyDescent="0.2">
      <c r="A49" s="2">
        <v>2016</v>
      </c>
      <c r="B49" s="2" t="s">
        <v>19</v>
      </c>
      <c r="C49" s="2" t="s">
        <v>15</v>
      </c>
      <c r="D49" s="2" t="s">
        <v>22</v>
      </c>
      <c r="E49" s="6">
        <v>609418</v>
      </c>
      <c r="F49" s="5">
        <v>3834</v>
      </c>
    </row>
    <row r="50" spans="1:6" x14ac:dyDescent="0.2">
      <c r="A50" s="2">
        <v>2016</v>
      </c>
      <c r="B50" s="2" t="s">
        <v>19</v>
      </c>
      <c r="C50" s="2" t="s">
        <v>15</v>
      </c>
      <c r="D50" s="2" t="s">
        <v>23</v>
      </c>
      <c r="E50" s="6">
        <v>609744</v>
      </c>
      <c r="F50" s="5">
        <v>3746</v>
      </c>
    </row>
    <row r="51" spans="1:6" x14ac:dyDescent="0.2">
      <c r="A51" s="2">
        <v>2018</v>
      </c>
      <c r="B51" s="2" t="s">
        <v>20</v>
      </c>
      <c r="C51" s="2" t="s">
        <v>15</v>
      </c>
      <c r="D51" s="2" t="s">
        <v>16</v>
      </c>
      <c r="E51" s="6">
        <v>587470</v>
      </c>
      <c r="F51" s="5">
        <v>3500</v>
      </c>
    </row>
    <row r="52" spans="1:6" x14ac:dyDescent="0.2">
      <c r="A52" s="2">
        <v>2016</v>
      </c>
      <c r="B52" s="2" t="s">
        <v>18</v>
      </c>
      <c r="C52" s="2" t="s">
        <v>15</v>
      </c>
      <c r="D52" s="2" t="s">
        <v>21</v>
      </c>
      <c r="E52" s="6">
        <v>528222</v>
      </c>
      <c r="F52" s="5">
        <v>3500</v>
      </c>
    </row>
    <row r="53" spans="1:6" x14ac:dyDescent="0.2">
      <c r="A53" s="2">
        <v>2016</v>
      </c>
      <c r="B53" s="2" t="s">
        <v>19</v>
      </c>
      <c r="C53" s="2" t="s">
        <v>15</v>
      </c>
      <c r="D53" s="2" t="s">
        <v>16</v>
      </c>
      <c r="E53" s="6">
        <v>519860</v>
      </c>
      <c r="F53" s="5">
        <v>3359</v>
      </c>
    </row>
    <row r="54" spans="1:6" x14ac:dyDescent="0.2">
      <c r="A54" s="2">
        <v>2016</v>
      </c>
      <c r="B54" s="2" t="s">
        <v>18</v>
      </c>
      <c r="C54" s="2" t="s">
        <v>15</v>
      </c>
      <c r="D54" s="2" t="s">
        <v>22</v>
      </c>
      <c r="E54" s="6">
        <v>527991</v>
      </c>
      <c r="F54" s="5">
        <v>3346</v>
      </c>
    </row>
    <row r="55" spans="1:6" x14ac:dyDescent="0.2">
      <c r="A55" s="2">
        <v>2016</v>
      </c>
      <c r="B55" s="2" t="s">
        <v>18</v>
      </c>
      <c r="C55" s="2" t="s">
        <v>15</v>
      </c>
      <c r="D55" s="2" t="s">
        <v>23</v>
      </c>
      <c r="E55" s="6">
        <v>527825</v>
      </c>
      <c r="F55" s="5">
        <v>3285</v>
      </c>
    </row>
    <row r="56" spans="1:6" x14ac:dyDescent="0.2">
      <c r="A56" s="2">
        <v>2016</v>
      </c>
      <c r="B56" s="2" t="s">
        <v>20</v>
      </c>
      <c r="C56" s="2" t="s">
        <v>15</v>
      </c>
      <c r="D56" s="2" t="s">
        <v>21</v>
      </c>
      <c r="E56" s="6">
        <v>476649</v>
      </c>
      <c r="F56" s="5">
        <v>3184</v>
      </c>
    </row>
    <row r="57" spans="1:6" x14ac:dyDescent="0.2">
      <c r="A57" s="2">
        <v>2017</v>
      </c>
      <c r="B57" s="2" t="s">
        <v>20</v>
      </c>
      <c r="C57" s="2" t="s">
        <v>15</v>
      </c>
      <c r="D57" s="2" t="s">
        <v>21</v>
      </c>
      <c r="E57" s="6">
        <v>511352</v>
      </c>
      <c r="F57" s="5">
        <v>3159</v>
      </c>
    </row>
    <row r="58" spans="1:6" x14ac:dyDescent="0.2">
      <c r="A58" s="2">
        <v>2017</v>
      </c>
      <c r="B58" s="2" t="s">
        <v>18</v>
      </c>
      <c r="C58" s="2" t="s">
        <v>15</v>
      </c>
      <c r="D58" s="2" t="s">
        <v>21</v>
      </c>
      <c r="E58" s="6">
        <v>506120</v>
      </c>
      <c r="F58" s="5">
        <v>3106</v>
      </c>
    </row>
    <row r="59" spans="1:6" x14ac:dyDescent="0.2">
      <c r="A59" s="2">
        <v>2017</v>
      </c>
      <c r="B59" s="2" t="s">
        <v>20</v>
      </c>
      <c r="C59" s="2" t="s">
        <v>15</v>
      </c>
      <c r="D59" s="2" t="s">
        <v>22</v>
      </c>
      <c r="E59" s="6">
        <v>511462</v>
      </c>
      <c r="F59" s="5">
        <v>3082</v>
      </c>
    </row>
    <row r="60" spans="1:6" x14ac:dyDescent="0.2">
      <c r="A60" s="2">
        <v>2016</v>
      </c>
      <c r="B60" s="2" t="s">
        <v>20</v>
      </c>
      <c r="C60" s="2" t="s">
        <v>15</v>
      </c>
      <c r="D60" s="2" t="s">
        <v>22</v>
      </c>
      <c r="E60" s="6">
        <v>476838</v>
      </c>
      <c r="F60" s="5">
        <v>3045</v>
      </c>
    </row>
    <row r="61" spans="1:6" x14ac:dyDescent="0.2">
      <c r="A61" s="2">
        <v>2017</v>
      </c>
      <c r="B61" s="2" t="s">
        <v>20</v>
      </c>
      <c r="C61" s="2" t="s">
        <v>15</v>
      </c>
      <c r="D61" s="2" t="s">
        <v>23</v>
      </c>
      <c r="E61" s="6">
        <v>511202</v>
      </c>
      <c r="F61" s="5">
        <v>3013</v>
      </c>
    </row>
    <row r="62" spans="1:6" x14ac:dyDescent="0.2">
      <c r="A62" s="2">
        <v>2016</v>
      </c>
      <c r="B62" s="2" t="s">
        <v>20</v>
      </c>
      <c r="C62" s="2" t="s">
        <v>15</v>
      </c>
      <c r="D62" s="2" t="s">
        <v>23</v>
      </c>
      <c r="E62" s="6">
        <v>476440</v>
      </c>
      <c r="F62" s="5">
        <v>3007</v>
      </c>
    </row>
    <row r="63" spans="1:6" x14ac:dyDescent="0.2">
      <c r="A63" s="2">
        <v>2017</v>
      </c>
      <c r="B63" s="2" t="s">
        <v>18</v>
      </c>
      <c r="C63" s="2" t="s">
        <v>15</v>
      </c>
      <c r="D63" s="2" t="s">
        <v>22</v>
      </c>
      <c r="E63" s="6">
        <v>505401</v>
      </c>
      <c r="F63" s="5">
        <v>2978</v>
      </c>
    </row>
    <row r="64" spans="1:6" x14ac:dyDescent="0.2">
      <c r="A64" s="2">
        <v>2017</v>
      </c>
      <c r="B64" s="2" t="s">
        <v>18</v>
      </c>
      <c r="C64" s="2" t="s">
        <v>15</v>
      </c>
      <c r="D64" s="2" t="s">
        <v>23</v>
      </c>
      <c r="E64" s="6">
        <v>505318</v>
      </c>
      <c r="F64" s="5">
        <v>2921</v>
      </c>
    </row>
    <row r="65" spans="1:6" x14ac:dyDescent="0.2">
      <c r="A65" s="2">
        <v>2017</v>
      </c>
      <c r="B65" s="2" t="s">
        <v>14</v>
      </c>
      <c r="C65" s="2" t="s">
        <v>15</v>
      </c>
      <c r="D65" s="2" t="s">
        <v>21</v>
      </c>
      <c r="E65" s="6">
        <v>433932</v>
      </c>
      <c r="F65" s="5">
        <v>2720</v>
      </c>
    </row>
    <row r="66" spans="1:6" x14ac:dyDescent="0.2">
      <c r="A66" s="2">
        <v>2016</v>
      </c>
      <c r="B66" s="2" t="s">
        <v>20</v>
      </c>
      <c r="C66" s="2" t="s">
        <v>15</v>
      </c>
      <c r="D66" s="2" t="s">
        <v>16</v>
      </c>
      <c r="E66" s="6">
        <v>387735</v>
      </c>
      <c r="F66" s="5">
        <v>2664</v>
      </c>
    </row>
    <row r="67" spans="1:6" x14ac:dyDescent="0.2">
      <c r="A67" s="2">
        <v>2017</v>
      </c>
      <c r="B67" s="2" t="s">
        <v>14</v>
      </c>
      <c r="C67" s="2" t="s">
        <v>15</v>
      </c>
      <c r="D67" s="2" t="s">
        <v>22</v>
      </c>
      <c r="E67" s="6">
        <v>434350</v>
      </c>
      <c r="F67" s="5">
        <v>2651</v>
      </c>
    </row>
    <row r="68" spans="1:6" x14ac:dyDescent="0.2">
      <c r="A68" s="2">
        <v>2016</v>
      </c>
      <c r="B68" s="2" t="s">
        <v>14</v>
      </c>
      <c r="C68" s="2" t="s">
        <v>15</v>
      </c>
      <c r="D68" s="2" t="s">
        <v>16</v>
      </c>
      <c r="E68" s="6">
        <v>366502</v>
      </c>
      <c r="F68" s="5">
        <v>2634</v>
      </c>
    </row>
    <row r="69" spans="1:6" x14ac:dyDescent="0.2">
      <c r="A69" s="2">
        <v>2017</v>
      </c>
      <c r="B69" s="2" t="s">
        <v>19</v>
      </c>
      <c r="C69" s="2" t="s">
        <v>15</v>
      </c>
      <c r="D69" s="2" t="s">
        <v>21</v>
      </c>
      <c r="E69" s="6">
        <v>440380</v>
      </c>
      <c r="F69" s="5">
        <v>2631</v>
      </c>
    </row>
    <row r="70" spans="1:6" x14ac:dyDescent="0.2">
      <c r="A70" s="2">
        <v>2018</v>
      </c>
      <c r="B70" s="2" t="s">
        <v>14</v>
      </c>
      <c r="C70" s="2" t="s">
        <v>15</v>
      </c>
      <c r="D70" s="2" t="s">
        <v>21</v>
      </c>
      <c r="E70" s="6">
        <v>441571</v>
      </c>
      <c r="F70" s="5">
        <v>2619</v>
      </c>
    </row>
    <row r="71" spans="1:6" x14ac:dyDescent="0.2">
      <c r="A71" s="2">
        <v>2017</v>
      </c>
      <c r="B71" s="2" t="s">
        <v>14</v>
      </c>
      <c r="C71" s="2" t="s">
        <v>15</v>
      </c>
      <c r="D71" s="2" t="s">
        <v>23</v>
      </c>
      <c r="E71" s="6">
        <v>434050</v>
      </c>
      <c r="F71" s="5">
        <v>2586</v>
      </c>
    </row>
    <row r="72" spans="1:6" x14ac:dyDescent="0.2">
      <c r="A72" s="2">
        <v>2017</v>
      </c>
      <c r="B72" s="2" t="s">
        <v>19</v>
      </c>
      <c r="C72" s="2" t="s">
        <v>15</v>
      </c>
      <c r="D72" s="2" t="s">
        <v>22</v>
      </c>
      <c r="E72" s="6">
        <v>440494</v>
      </c>
      <c r="F72" s="5">
        <v>2546</v>
      </c>
    </row>
    <row r="73" spans="1:6" x14ac:dyDescent="0.2">
      <c r="A73" s="2">
        <v>2018</v>
      </c>
      <c r="B73" s="2" t="s">
        <v>14</v>
      </c>
      <c r="C73" s="2" t="s">
        <v>15</v>
      </c>
      <c r="D73" s="2" t="s">
        <v>22</v>
      </c>
      <c r="E73" s="6">
        <v>442108</v>
      </c>
      <c r="F73" s="5">
        <v>2493</v>
      </c>
    </row>
    <row r="74" spans="1:6" x14ac:dyDescent="0.2">
      <c r="A74" s="2">
        <v>2017</v>
      </c>
      <c r="B74" s="2" t="s">
        <v>19</v>
      </c>
      <c r="C74" s="2" t="s">
        <v>15</v>
      </c>
      <c r="D74" s="2" t="s">
        <v>23</v>
      </c>
      <c r="E74" s="6">
        <v>441128</v>
      </c>
      <c r="F74" s="5">
        <v>2490</v>
      </c>
    </row>
    <row r="75" spans="1:6" x14ac:dyDescent="0.2">
      <c r="A75" s="2">
        <v>2018</v>
      </c>
      <c r="B75" s="2" t="s">
        <v>14</v>
      </c>
      <c r="C75" s="2" t="s">
        <v>15</v>
      </c>
      <c r="D75" s="2" t="s">
        <v>23</v>
      </c>
      <c r="E75" s="6">
        <v>442178</v>
      </c>
      <c r="F75" s="5">
        <v>2478</v>
      </c>
    </row>
    <row r="76" spans="1:6" x14ac:dyDescent="0.2">
      <c r="A76" s="2">
        <v>2016</v>
      </c>
      <c r="B76" s="2" t="s">
        <v>14</v>
      </c>
      <c r="C76" s="2" t="s">
        <v>15</v>
      </c>
      <c r="D76" s="2" t="s">
        <v>21</v>
      </c>
      <c r="E76" s="6">
        <v>362538</v>
      </c>
      <c r="F76" s="5">
        <v>2441</v>
      </c>
    </row>
    <row r="77" spans="1:6" x14ac:dyDescent="0.2">
      <c r="A77" s="2">
        <v>2016</v>
      </c>
      <c r="B77" s="2" t="s">
        <v>14</v>
      </c>
      <c r="C77" s="2" t="s">
        <v>15</v>
      </c>
      <c r="D77" s="2" t="s">
        <v>22</v>
      </c>
      <c r="E77" s="6">
        <v>362442</v>
      </c>
      <c r="F77" s="5">
        <v>2352</v>
      </c>
    </row>
    <row r="78" spans="1:6" x14ac:dyDescent="0.2">
      <c r="A78" s="2">
        <v>2016</v>
      </c>
      <c r="B78" s="2" t="s">
        <v>14</v>
      </c>
      <c r="C78" s="2" t="s">
        <v>15</v>
      </c>
      <c r="D78" s="2" t="s">
        <v>23</v>
      </c>
      <c r="E78" s="6">
        <v>362164</v>
      </c>
      <c r="F78" s="5">
        <v>2315</v>
      </c>
    </row>
    <row r="79" spans="1:6" x14ac:dyDescent="0.2">
      <c r="A79" s="2">
        <v>2018</v>
      </c>
      <c r="B79" s="2" t="s">
        <v>20</v>
      </c>
      <c r="C79" s="2" t="s">
        <v>15</v>
      </c>
      <c r="D79" s="2" t="s">
        <v>21</v>
      </c>
      <c r="E79" s="6">
        <v>337012</v>
      </c>
      <c r="F79" s="5">
        <v>1900</v>
      </c>
    </row>
    <row r="80" spans="1:6" x14ac:dyDescent="0.2">
      <c r="A80" s="2">
        <v>2018</v>
      </c>
      <c r="B80" s="2" t="s">
        <v>20</v>
      </c>
      <c r="C80" s="2" t="s">
        <v>15</v>
      </c>
      <c r="D80" s="2" t="s">
        <v>22</v>
      </c>
      <c r="E80" s="6">
        <v>336461</v>
      </c>
      <c r="F80" s="5">
        <v>1856</v>
      </c>
    </row>
    <row r="81" spans="1:6" x14ac:dyDescent="0.2">
      <c r="A81" s="2">
        <v>2018</v>
      </c>
      <c r="B81" s="2" t="s">
        <v>20</v>
      </c>
      <c r="C81" s="2" t="s">
        <v>15</v>
      </c>
      <c r="D81" s="2" t="s">
        <v>23</v>
      </c>
      <c r="E81" s="6">
        <v>337093</v>
      </c>
      <c r="F81" s="5">
        <v>1821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2.75" x14ac:dyDescent="0.2"/>
  <cols>
    <col min="1" max="16384" width="9.140625" style="2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4"/>
  <sheetViews>
    <sheetView topLeftCell="A11" workbookViewId="0">
      <selection activeCell="A3" sqref="A3"/>
    </sheetView>
  </sheetViews>
  <sheetFormatPr defaultRowHeight="15" x14ac:dyDescent="0.25"/>
  <cols>
    <col min="1" max="1" width="16.140625" bestFit="1" customWidth="1"/>
    <col min="2" max="2" width="17.5703125" bestFit="1" customWidth="1"/>
    <col min="3" max="6" width="15.85546875" bestFit="1" customWidth="1"/>
  </cols>
  <sheetData>
    <row r="3" spans="1:6" x14ac:dyDescent="0.25">
      <c r="A3" s="7" t="s">
        <v>25</v>
      </c>
      <c r="B3" s="7" t="s">
        <v>26</v>
      </c>
      <c r="C3" s="2"/>
      <c r="D3" s="2"/>
      <c r="E3" s="2"/>
      <c r="F3" s="2"/>
    </row>
    <row r="4" spans="1:6" x14ac:dyDescent="0.25">
      <c r="A4" s="7" t="s">
        <v>27</v>
      </c>
      <c r="B4" s="1" t="s">
        <v>16</v>
      </c>
      <c r="C4" s="1" t="s">
        <v>22</v>
      </c>
      <c r="D4" s="1" t="s">
        <v>23</v>
      </c>
      <c r="E4" s="1" t="s">
        <v>21</v>
      </c>
      <c r="F4" s="1" t="s">
        <v>28</v>
      </c>
    </row>
    <row r="5" spans="1:6" x14ac:dyDescent="0.25">
      <c r="A5" s="8" t="s">
        <v>17</v>
      </c>
      <c r="B5" s="9">
        <v>6356519</v>
      </c>
      <c r="C5" s="9">
        <v>5635566</v>
      </c>
      <c r="D5" s="9">
        <v>5635534</v>
      </c>
      <c r="E5" s="9">
        <v>5617790</v>
      </c>
      <c r="F5" s="9">
        <v>23245409</v>
      </c>
    </row>
    <row r="6" spans="1:6" x14ac:dyDescent="0.25">
      <c r="A6" s="8" t="s">
        <v>15</v>
      </c>
      <c r="B6" s="9">
        <v>6408837</v>
      </c>
      <c r="C6" s="9">
        <v>4646965</v>
      </c>
      <c r="D6" s="9">
        <v>4647142</v>
      </c>
      <c r="E6" s="9">
        <v>4646812</v>
      </c>
      <c r="F6" s="9">
        <v>20349756</v>
      </c>
    </row>
    <row r="7" spans="1:6" x14ac:dyDescent="0.25">
      <c r="A7" s="8" t="s">
        <v>28</v>
      </c>
      <c r="B7" s="9">
        <v>12765356</v>
      </c>
      <c r="C7" s="9">
        <v>10282531</v>
      </c>
      <c r="D7" s="9">
        <v>10282676</v>
      </c>
      <c r="E7" s="9">
        <v>10264602</v>
      </c>
      <c r="F7" s="9">
        <v>43595165</v>
      </c>
    </row>
    <row r="31" spans="1:6" x14ac:dyDescent="0.25">
      <c r="A31" s="3" t="s">
        <v>29</v>
      </c>
    </row>
    <row r="32" spans="1:6" ht="18.75" customHeight="1" x14ac:dyDescent="0.25">
      <c r="A32" s="11" t="s">
        <v>37</v>
      </c>
      <c r="B32" s="12"/>
      <c r="C32" s="12"/>
      <c r="D32" s="12"/>
      <c r="E32" s="12"/>
      <c r="F32" s="12"/>
    </row>
    <row r="33" spans="1:7" x14ac:dyDescent="0.25">
      <c r="A33" s="3" t="s">
        <v>30</v>
      </c>
    </row>
    <row r="34" spans="1:7" x14ac:dyDescent="0.25">
      <c r="A34" s="11" t="s">
        <v>38</v>
      </c>
      <c r="B34" s="11"/>
      <c r="C34" s="11"/>
      <c r="D34" s="11"/>
      <c r="E34" s="11"/>
      <c r="F34" s="11"/>
      <c r="G34" s="11"/>
    </row>
  </sheetData>
  <mergeCells count="2">
    <mergeCell ref="A32:F32"/>
    <mergeCell ref="A34:G34"/>
  </mergeCell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workbookViewId="0">
      <selection activeCell="N95" sqref="N95"/>
    </sheetView>
  </sheetViews>
  <sheetFormatPr defaultRowHeight="12.75" x14ac:dyDescent="0.2"/>
  <cols>
    <col min="1" max="1" width="13.85546875" style="2" bestFit="1" customWidth="1"/>
    <col min="2" max="2" width="17" style="2" bestFit="1" customWidth="1"/>
    <col min="3" max="4" width="11.140625" style="2" bestFit="1" customWidth="1"/>
    <col min="5" max="5" width="11.28515625" style="6" bestFit="1" customWidth="1"/>
    <col min="6" max="6" width="11.7109375" style="5" bestFit="1" customWidth="1"/>
    <col min="7" max="7" width="11.85546875" style="2" bestFit="1" customWidth="1"/>
    <col min="8" max="8" width="8.5703125" style="2" bestFit="1" customWidth="1"/>
    <col min="9" max="9" width="14.28515625" style="2" bestFit="1" customWidth="1"/>
    <col min="10" max="16384" width="9.140625" style="2"/>
  </cols>
  <sheetData>
    <row r="1" spans="1:15" x14ac:dyDescent="0.2">
      <c r="A1" s="2" t="s">
        <v>8</v>
      </c>
      <c r="B1" s="2" t="s">
        <v>9</v>
      </c>
      <c r="C1" s="2" t="s">
        <v>10</v>
      </c>
      <c r="D1" s="2" t="s">
        <v>11</v>
      </c>
      <c r="E1" s="6" t="s">
        <v>12</v>
      </c>
      <c r="F1" s="5" t="s">
        <v>13</v>
      </c>
      <c r="G1" s="2" t="s">
        <v>31</v>
      </c>
      <c r="H1" s="2" t="s">
        <v>32</v>
      </c>
      <c r="I1" s="2" t="s">
        <v>33</v>
      </c>
      <c r="L1" s="4" t="s">
        <v>35</v>
      </c>
      <c r="M1" s="4"/>
      <c r="N1" s="4"/>
      <c r="O1" s="9">
        <v>100</v>
      </c>
    </row>
    <row r="2" spans="1:15" x14ac:dyDescent="0.2">
      <c r="A2" s="2">
        <v>2018</v>
      </c>
      <c r="B2" s="2" t="s">
        <v>14</v>
      </c>
      <c r="C2" s="2" t="s">
        <v>15</v>
      </c>
      <c r="D2" s="2" t="s">
        <v>16</v>
      </c>
      <c r="E2" s="6">
        <v>955303</v>
      </c>
      <c r="F2" s="5">
        <v>5912</v>
      </c>
      <c r="G2" s="9">
        <f>IF(Table1[[#This Row],[CarClass]]="hybrid",Table1[[#This Row],[NumCars]]*$O$1,Table1[[#This Row],[NumCars]]*$O$2)</f>
        <v>295600</v>
      </c>
      <c r="H2" s="9">
        <f>Table1[[#This Row],[Revenue]]-Table1[[#This Row],[Expenses]]</f>
        <v>659703</v>
      </c>
      <c r="I2" s="9">
        <f>Table1[[#This Row],[Profit]]/Table1[[#This Row],[NumCars]]</f>
        <v>111.58711096075778</v>
      </c>
      <c r="L2" s="4" t="s">
        <v>34</v>
      </c>
      <c r="M2" s="4"/>
      <c r="N2" s="4"/>
      <c r="O2" s="9">
        <v>50</v>
      </c>
    </row>
    <row r="3" spans="1:15" x14ac:dyDescent="0.2">
      <c r="A3" s="2">
        <v>2018</v>
      </c>
      <c r="B3" s="2" t="s">
        <v>14</v>
      </c>
      <c r="C3" s="2" t="s">
        <v>17</v>
      </c>
      <c r="D3" s="2" t="s">
        <v>16</v>
      </c>
      <c r="E3" s="6">
        <v>1023831</v>
      </c>
      <c r="F3" s="5">
        <v>5600</v>
      </c>
      <c r="G3" s="9">
        <f>IF(Table1[[#This Row],[CarClass]]="hybrid",Table1[[#This Row],[NumCars]]*$O$1,Table1[[#This Row],[NumCars]]*$O$2)</f>
        <v>280000</v>
      </c>
      <c r="H3" s="9">
        <f>Table1[[#This Row],[Revenue]]-Table1[[#This Row],[Expenses]]</f>
        <v>743831</v>
      </c>
      <c r="I3" s="9">
        <f>Table1[[#This Row],[Profit]]/Table1[[#This Row],[NumCars]]</f>
        <v>132.8269642857143</v>
      </c>
    </row>
    <row r="4" spans="1:15" x14ac:dyDescent="0.2">
      <c r="A4" s="2">
        <v>2016</v>
      </c>
      <c r="B4" s="2" t="s">
        <v>18</v>
      </c>
      <c r="C4" s="2" t="s">
        <v>15</v>
      </c>
      <c r="D4" s="2" t="s">
        <v>16</v>
      </c>
      <c r="E4" s="6">
        <v>786870</v>
      </c>
      <c r="F4" s="5">
        <v>5233</v>
      </c>
      <c r="G4" s="9">
        <f>IF(Table1[[#This Row],[CarClass]]="hybrid",Table1[[#This Row],[NumCars]]*$O$1,Table1[[#This Row],[NumCars]]*$O$2)</f>
        <v>261650</v>
      </c>
      <c r="H4" s="9">
        <f>Table1[[#This Row],[Revenue]]-Table1[[#This Row],[Expenses]]</f>
        <v>525220</v>
      </c>
      <c r="I4" s="9">
        <f>Table1[[#This Row],[Profit]]/Table1[[#This Row],[NumCars]]</f>
        <v>100.36690235046818</v>
      </c>
    </row>
    <row r="5" spans="1:15" x14ac:dyDescent="0.2">
      <c r="A5" s="2">
        <v>2017</v>
      </c>
      <c r="B5" s="2" t="s">
        <v>19</v>
      </c>
      <c r="C5" s="2" t="s">
        <v>17</v>
      </c>
      <c r="D5" s="2" t="s">
        <v>16</v>
      </c>
      <c r="E5" s="6">
        <v>937962</v>
      </c>
      <c r="F5" s="5">
        <v>5076</v>
      </c>
      <c r="G5" s="9">
        <f>IF(Table1[[#This Row],[CarClass]]="hybrid",Table1[[#This Row],[NumCars]]*$O$1,Table1[[#This Row],[NumCars]]*$O$2)</f>
        <v>253800</v>
      </c>
      <c r="H5" s="9">
        <f>Table1[[#This Row],[Revenue]]-Table1[[#This Row],[Expenses]]</f>
        <v>684162</v>
      </c>
      <c r="I5" s="9">
        <f>Table1[[#This Row],[Profit]]/Table1[[#This Row],[NumCars]]</f>
        <v>134.78368794326241</v>
      </c>
    </row>
    <row r="6" spans="1:15" x14ac:dyDescent="0.2">
      <c r="A6" s="2">
        <v>2017</v>
      </c>
      <c r="B6" s="2" t="s">
        <v>14</v>
      </c>
      <c r="C6" s="2" t="s">
        <v>15</v>
      </c>
      <c r="D6" s="2" t="s">
        <v>16</v>
      </c>
      <c r="E6" s="6">
        <v>734243</v>
      </c>
      <c r="F6" s="5">
        <v>4759</v>
      </c>
      <c r="G6" s="9">
        <f>IF(Table1[[#This Row],[CarClass]]="hybrid",Table1[[#This Row],[NumCars]]*$O$1,Table1[[#This Row],[NumCars]]*$O$2)</f>
        <v>237950</v>
      </c>
      <c r="H6" s="9">
        <f>Table1[[#This Row],[Revenue]]-Table1[[#This Row],[Expenses]]</f>
        <v>496293</v>
      </c>
      <c r="I6" s="9">
        <f>Table1[[#This Row],[Profit]]/Table1[[#This Row],[NumCars]]</f>
        <v>104.28514393780206</v>
      </c>
    </row>
    <row r="7" spans="1:15" x14ac:dyDescent="0.2">
      <c r="A7" s="2">
        <v>2016</v>
      </c>
      <c r="B7" s="2" t="s">
        <v>18</v>
      </c>
      <c r="C7" s="2" t="s">
        <v>17</v>
      </c>
      <c r="D7" s="2" t="s">
        <v>16</v>
      </c>
      <c r="E7" s="6">
        <v>717204</v>
      </c>
      <c r="F7" s="5">
        <v>4608</v>
      </c>
      <c r="G7" s="9">
        <f>IF(Table1[[#This Row],[CarClass]]="hybrid",Table1[[#This Row],[NumCars]]*$O$1,Table1[[#This Row],[NumCars]]*$O$2)</f>
        <v>230400</v>
      </c>
      <c r="H7" s="9">
        <f>Table1[[#This Row],[Revenue]]-Table1[[#This Row],[Expenses]]</f>
        <v>486804</v>
      </c>
      <c r="I7" s="9">
        <f>Table1[[#This Row],[Profit]]/Table1[[#This Row],[NumCars]]</f>
        <v>105.64322916666667</v>
      </c>
    </row>
    <row r="8" spans="1:15" x14ac:dyDescent="0.2">
      <c r="A8" s="2">
        <v>2017</v>
      </c>
      <c r="B8" s="2" t="s">
        <v>19</v>
      </c>
      <c r="C8" s="2" t="s">
        <v>15</v>
      </c>
      <c r="D8" s="2" t="s">
        <v>16</v>
      </c>
      <c r="E8" s="6">
        <v>719842</v>
      </c>
      <c r="F8" s="5">
        <v>4489</v>
      </c>
      <c r="G8" s="9">
        <f>IF(Table1[[#This Row],[CarClass]]="hybrid",Table1[[#This Row],[NumCars]]*$O$1,Table1[[#This Row],[NumCars]]*$O$2)</f>
        <v>224450</v>
      </c>
      <c r="H8" s="9">
        <f>Table1[[#This Row],[Revenue]]-Table1[[#This Row],[Expenses]]</f>
        <v>495392</v>
      </c>
      <c r="I8" s="9">
        <f>Table1[[#This Row],[Profit]]/Table1[[#This Row],[NumCars]]</f>
        <v>110.35687235464469</v>
      </c>
    </row>
    <row r="9" spans="1:15" x14ac:dyDescent="0.2">
      <c r="A9" s="2">
        <v>2017</v>
      </c>
      <c r="B9" s="2" t="s">
        <v>18</v>
      </c>
      <c r="C9" s="2" t="s">
        <v>15</v>
      </c>
      <c r="D9" s="2" t="s">
        <v>16</v>
      </c>
      <c r="E9" s="6">
        <v>695933</v>
      </c>
      <c r="F9" s="5">
        <v>4411</v>
      </c>
      <c r="G9" s="9">
        <f>IF(Table1[[#This Row],[CarClass]]="hybrid",Table1[[#This Row],[NumCars]]*$O$1,Table1[[#This Row],[NumCars]]*$O$2)</f>
        <v>220550</v>
      </c>
      <c r="H9" s="9">
        <f>Table1[[#This Row],[Revenue]]-Table1[[#This Row],[Expenses]]</f>
        <v>475383</v>
      </c>
      <c r="I9" s="9">
        <f>Table1[[#This Row],[Profit]]/Table1[[#This Row],[NumCars]]</f>
        <v>107.77216050782135</v>
      </c>
    </row>
    <row r="10" spans="1:15" x14ac:dyDescent="0.2">
      <c r="A10" s="2">
        <v>2017</v>
      </c>
      <c r="B10" s="2" t="s">
        <v>20</v>
      </c>
      <c r="C10" s="2" t="s">
        <v>15</v>
      </c>
      <c r="D10" s="2" t="s">
        <v>16</v>
      </c>
      <c r="E10" s="6">
        <v>655079</v>
      </c>
      <c r="F10" s="5">
        <v>4180</v>
      </c>
      <c r="G10" s="9">
        <f>IF(Table1[[#This Row],[CarClass]]="hybrid",Table1[[#This Row],[NumCars]]*$O$1,Table1[[#This Row],[NumCars]]*$O$2)</f>
        <v>209000</v>
      </c>
      <c r="H10" s="9">
        <f>Table1[[#This Row],[Revenue]]-Table1[[#This Row],[Expenses]]</f>
        <v>446079</v>
      </c>
      <c r="I10" s="9">
        <f>Table1[[#This Row],[Profit]]/Table1[[#This Row],[NumCars]]</f>
        <v>106.71746411483254</v>
      </c>
    </row>
    <row r="11" spans="1:15" x14ac:dyDescent="0.2">
      <c r="A11" s="2">
        <v>2016</v>
      </c>
      <c r="B11" s="2" t="s">
        <v>19</v>
      </c>
      <c r="C11" s="2" t="s">
        <v>17</v>
      </c>
      <c r="D11" s="2" t="s">
        <v>21</v>
      </c>
      <c r="E11" s="6">
        <v>631256</v>
      </c>
      <c r="F11" s="5">
        <v>3998</v>
      </c>
      <c r="G11" s="9">
        <f>IF(Table1[[#This Row],[CarClass]]="hybrid",Table1[[#This Row],[NumCars]]*$O$1,Table1[[#This Row],[NumCars]]*$O$2)</f>
        <v>199900</v>
      </c>
      <c r="H11" s="9">
        <f>Table1[[#This Row],[Revenue]]-Table1[[#This Row],[Expenses]]</f>
        <v>431356</v>
      </c>
      <c r="I11" s="9">
        <f>Table1[[#This Row],[Profit]]/Table1[[#This Row],[NumCars]]</f>
        <v>107.89294647323662</v>
      </c>
    </row>
    <row r="12" spans="1:15" x14ac:dyDescent="0.2">
      <c r="A12" s="2">
        <v>2016</v>
      </c>
      <c r="B12" s="2" t="s">
        <v>19</v>
      </c>
      <c r="C12" s="2" t="s">
        <v>17</v>
      </c>
      <c r="D12" s="2" t="s">
        <v>16</v>
      </c>
      <c r="E12" s="6">
        <v>625790</v>
      </c>
      <c r="F12" s="5">
        <v>3995</v>
      </c>
      <c r="G12" s="9">
        <f>IF(Table1[[#This Row],[CarClass]]="hybrid",Table1[[#This Row],[NumCars]]*$O$1,Table1[[#This Row],[NumCars]]*$O$2)</f>
        <v>199750</v>
      </c>
      <c r="H12" s="9">
        <f>Table1[[#This Row],[Revenue]]-Table1[[#This Row],[Expenses]]</f>
        <v>426040</v>
      </c>
      <c r="I12" s="9">
        <f>Table1[[#This Row],[Profit]]/Table1[[#This Row],[NumCars]]</f>
        <v>106.6433041301627</v>
      </c>
    </row>
    <row r="13" spans="1:15" x14ac:dyDescent="0.2">
      <c r="A13" s="2">
        <v>2016</v>
      </c>
      <c r="B13" s="2" t="s">
        <v>19</v>
      </c>
      <c r="C13" s="2" t="s">
        <v>15</v>
      </c>
      <c r="D13" s="2" t="s">
        <v>21</v>
      </c>
      <c r="E13" s="6">
        <v>609036</v>
      </c>
      <c r="F13" s="5">
        <v>3982</v>
      </c>
      <c r="G13" s="9">
        <f>IF(Table1[[#This Row],[CarClass]]="hybrid",Table1[[#This Row],[NumCars]]*$O$1,Table1[[#This Row],[NumCars]]*$O$2)</f>
        <v>199100</v>
      </c>
      <c r="H13" s="9">
        <f>Table1[[#This Row],[Revenue]]-Table1[[#This Row],[Expenses]]</f>
        <v>409936</v>
      </c>
      <c r="I13" s="9">
        <f>Table1[[#This Row],[Profit]]/Table1[[#This Row],[NumCars]]</f>
        <v>102.94726268206931</v>
      </c>
    </row>
    <row r="14" spans="1:15" x14ac:dyDescent="0.2">
      <c r="A14" s="2">
        <v>2017</v>
      </c>
      <c r="B14" s="2" t="s">
        <v>18</v>
      </c>
      <c r="C14" s="2" t="s">
        <v>17</v>
      </c>
      <c r="D14" s="2" t="s">
        <v>21</v>
      </c>
      <c r="E14" s="6">
        <v>672522</v>
      </c>
      <c r="F14" s="5">
        <v>3981</v>
      </c>
      <c r="G14" s="9">
        <f>IF(Table1[[#This Row],[CarClass]]="hybrid",Table1[[#This Row],[NumCars]]*$O$1,Table1[[#This Row],[NumCars]]*$O$2)</f>
        <v>199050</v>
      </c>
      <c r="H14" s="9">
        <f>Table1[[#This Row],[Revenue]]-Table1[[#This Row],[Expenses]]</f>
        <v>473472</v>
      </c>
      <c r="I14" s="9">
        <f>Table1[[#This Row],[Profit]]/Table1[[#This Row],[NumCars]]</f>
        <v>118.93293142426526</v>
      </c>
    </row>
    <row r="15" spans="1:15" x14ac:dyDescent="0.2">
      <c r="A15" s="2">
        <v>2018</v>
      </c>
      <c r="B15" s="2" t="s">
        <v>14</v>
      </c>
      <c r="C15" s="2" t="s">
        <v>17</v>
      </c>
      <c r="D15" s="2" t="s">
        <v>21</v>
      </c>
      <c r="E15" s="6">
        <v>694300</v>
      </c>
      <c r="F15" s="5">
        <v>3888</v>
      </c>
      <c r="G15" s="9">
        <f>IF(Table1[[#This Row],[CarClass]]="hybrid",Table1[[#This Row],[NumCars]]*$O$1,Table1[[#This Row],[NumCars]]*$O$2)</f>
        <v>194400</v>
      </c>
      <c r="H15" s="9">
        <f>Table1[[#This Row],[Revenue]]-Table1[[#This Row],[Expenses]]</f>
        <v>499900</v>
      </c>
      <c r="I15" s="9">
        <f>Table1[[#This Row],[Profit]]/Table1[[#This Row],[NumCars]]</f>
        <v>128.57510288065845</v>
      </c>
    </row>
    <row r="16" spans="1:15" x14ac:dyDescent="0.2">
      <c r="A16" s="2">
        <v>2018</v>
      </c>
      <c r="B16" s="2" t="s">
        <v>20</v>
      </c>
      <c r="C16" s="2" t="s">
        <v>17</v>
      </c>
      <c r="D16" s="2" t="s">
        <v>21</v>
      </c>
      <c r="E16" s="6">
        <v>706043</v>
      </c>
      <c r="F16" s="5">
        <v>3883</v>
      </c>
      <c r="G16" s="9">
        <f>IF(Table1[[#This Row],[CarClass]]="hybrid",Table1[[#This Row],[NumCars]]*$O$1,Table1[[#This Row],[NumCars]]*$O$2)</f>
        <v>194150</v>
      </c>
      <c r="H16" s="9">
        <f>Table1[[#This Row],[Revenue]]-Table1[[#This Row],[Expenses]]</f>
        <v>511893</v>
      </c>
      <c r="I16" s="9">
        <f>Table1[[#This Row],[Profit]]/Table1[[#This Row],[NumCars]]</f>
        <v>131.82925573010559</v>
      </c>
    </row>
    <row r="17" spans="1:9" x14ac:dyDescent="0.2">
      <c r="A17" s="2">
        <v>2016</v>
      </c>
      <c r="B17" s="2" t="s">
        <v>19</v>
      </c>
      <c r="C17" s="2" t="s">
        <v>17</v>
      </c>
      <c r="D17" s="2" t="s">
        <v>22</v>
      </c>
      <c r="E17" s="6">
        <v>648257</v>
      </c>
      <c r="F17" s="5">
        <v>3863</v>
      </c>
      <c r="G17" s="9">
        <f>IF(Table1[[#This Row],[CarClass]]="hybrid",Table1[[#This Row],[NumCars]]*$O$1,Table1[[#This Row],[NumCars]]*$O$2)</f>
        <v>386300</v>
      </c>
      <c r="H17" s="9">
        <f>Table1[[#This Row],[Revenue]]-Table1[[#This Row],[Expenses]]</f>
        <v>261957</v>
      </c>
      <c r="I17" s="9">
        <f>Table1[[#This Row],[Profit]]/Table1[[#This Row],[NumCars]]</f>
        <v>67.811804297178355</v>
      </c>
    </row>
    <row r="18" spans="1:9" x14ac:dyDescent="0.2">
      <c r="A18" s="2">
        <v>2016</v>
      </c>
      <c r="B18" s="2" t="s">
        <v>19</v>
      </c>
      <c r="C18" s="2" t="s">
        <v>15</v>
      </c>
      <c r="D18" s="2" t="s">
        <v>22</v>
      </c>
      <c r="E18" s="6">
        <v>609418</v>
      </c>
      <c r="F18" s="5">
        <v>3834</v>
      </c>
      <c r="G18" s="9">
        <f>IF(Table1[[#This Row],[CarClass]]="hybrid",Table1[[#This Row],[NumCars]]*$O$1,Table1[[#This Row],[NumCars]]*$O$2)</f>
        <v>383400</v>
      </c>
      <c r="H18" s="9">
        <f>Table1[[#This Row],[Revenue]]-Table1[[#This Row],[Expenses]]</f>
        <v>226018</v>
      </c>
      <c r="I18" s="9">
        <f>Table1[[#This Row],[Profit]]/Table1[[#This Row],[NumCars]]</f>
        <v>58.950965049556601</v>
      </c>
    </row>
    <row r="19" spans="1:9" x14ac:dyDescent="0.2">
      <c r="A19" s="2">
        <v>2017</v>
      </c>
      <c r="B19" s="2" t="s">
        <v>18</v>
      </c>
      <c r="C19" s="2" t="s">
        <v>17</v>
      </c>
      <c r="D19" s="2" t="s">
        <v>22</v>
      </c>
      <c r="E19" s="6">
        <v>672993</v>
      </c>
      <c r="F19" s="5">
        <v>3816</v>
      </c>
      <c r="G19" s="9">
        <f>IF(Table1[[#This Row],[CarClass]]="hybrid",Table1[[#This Row],[NumCars]]*$O$1,Table1[[#This Row],[NumCars]]*$O$2)</f>
        <v>381600</v>
      </c>
      <c r="H19" s="9">
        <f>Table1[[#This Row],[Revenue]]-Table1[[#This Row],[Expenses]]</f>
        <v>291393</v>
      </c>
      <c r="I19" s="9">
        <f>Table1[[#This Row],[Profit]]/Table1[[#This Row],[NumCars]]</f>
        <v>76.360849056603769</v>
      </c>
    </row>
    <row r="20" spans="1:9" x14ac:dyDescent="0.2">
      <c r="A20" s="2">
        <v>2016</v>
      </c>
      <c r="B20" s="2" t="s">
        <v>19</v>
      </c>
      <c r="C20" s="2" t="s">
        <v>17</v>
      </c>
      <c r="D20" s="2" t="s">
        <v>23</v>
      </c>
      <c r="E20" s="6">
        <v>648680</v>
      </c>
      <c r="F20" s="5">
        <v>3782</v>
      </c>
      <c r="G20" s="9">
        <f>IF(Table1[[#This Row],[CarClass]]="hybrid",Table1[[#This Row],[NumCars]]*$O$1,Table1[[#This Row],[NumCars]]*$O$2)</f>
        <v>189100</v>
      </c>
      <c r="H20" s="9">
        <f>Table1[[#This Row],[Revenue]]-Table1[[#This Row],[Expenses]]</f>
        <v>459580</v>
      </c>
      <c r="I20" s="9">
        <f>Table1[[#This Row],[Profit]]/Table1[[#This Row],[NumCars]]</f>
        <v>121.51771549444739</v>
      </c>
    </row>
    <row r="21" spans="1:9" x14ac:dyDescent="0.2">
      <c r="A21" s="2">
        <v>2018</v>
      </c>
      <c r="B21" s="2" t="s">
        <v>14</v>
      </c>
      <c r="C21" s="2" t="s">
        <v>17</v>
      </c>
      <c r="D21" s="2" t="s">
        <v>22</v>
      </c>
      <c r="E21" s="6">
        <v>693576</v>
      </c>
      <c r="F21" s="5">
        <v>3778</v>
      </c>
      <c r="G21" s="9">
        <f>IF(Table1[[#This Row],[CarClass]]="hybrid",Table1[[#This Row],[NumCars]]*$O$1,Table1[[#This Row],[NumCars]]*$O$2)</f>
        <v>377800</v>
      </c>
      <c r="H21" s="9">
        <f>Table1[[#This Row],[Revenue]]-Table1[[#This Row],[Expenses]]</f>
        <v>315776</v>
      </c>
      <c r="I21" s="9">
        <f>Table1[[#This Row],[Profit]]/Table1[[#This Row],[NumCars]]</f>
        <v>83.582848067760722</v>
      </c>
    </row>
    <row r="22" spans="1:9" x14ac:dyDescent="0.2">
      <c r="A22" s="2">
        <v>2017</v>
      </c>
      <c r="B22" s="2" t="s">
        <v>18</v>
      </c>
      <c r="C22" s="2" t="s">
        <v>17</v>
      </c>
      <c r="D22" s="2" t="s">
        <v>23</v>
      </c>
      <c r="E22" s="6">
        <v>672658</v>
      </c>
      <c r="F22" s="5">
        <v>3773</v>
      </c>
      <c r="G22" s="9">
        <f>IF(Table1[[#This Row],[CarClass]]="hybrid",Table1[[#This Row],[NumCars]]*$O$1,Table1[[#This Row],[NumCars]]*$O$2)</f>
        <v>188650</v>
      </c>
      <c r="H22" s="9">
        <f>Table1[[#This Row],[Revenue]]-Table1[[#This Row],[Expenses]]</f>
        <v>484008</v>
      </c>
      <c r="I22" s="9">
        <f>Table1[[#This Row],[Profit]]/Table1[[#This Row],[NumCars]]</f>
        <v>128.28200371057514</v>
      </c>
    </row>
    <row r="23" spans="1:9" x14ac:dyDescent="0.2">
      <c r="A23" s="2">
        <v>2018</v>
      </c>
      <c r="B23" s="2" t="s">
        <v>20</v>
      </c>
      <c r="C23" s="2" t="s">
        <v>17</v>
      </c>
      <c r="D23" s="2" t="s">
        <v>22</v>
      </c>
      <c r="E23" s="6">
        <v>705921</v>
      </c>
      <c r="F23" s="5">
        <v>3747</v>
      </c>
      <c r="G23" s="9">
        <f>IF(Table1[[#This Row],[CarClass]]="hybrid",Table1[[#This Row],[NumCars]]*$O$1,Table1[[#This Row],[NumCars]]*$O$2)</f>
        <v>374700</v>
      </c>
      <c r="H23" s="9">
        <f>Table1[[#This Row],[Revenue]]-Table1[[#This Row],[Expenses]]</f>
        <v>331221</v>
      </c>
      <c r="I23" s="9">
        <f>Table1[[#This Row],[Profit]]/Table1[[#This Row],[NumCars]]</f>
        <v>88.396317053642917</v>
      </c>
    </row>
    <row r="24" spans="1:9" x14ac:dyDescent="0.2">
      <c r="A24" s="2">
        <v>2016</v>
      </c>
      <c r="B24" s="2" t="s">
        <v>19</v>
      </c>
      <c r="C24" s="2" t="s">
        <v>15</v>
      </c>
      <c r="D24" s="2" t="s">
        <v>23</v>
      </c>
      <c r="E24" s="6">
        <v>609744</v>
      </c>
      <c r="F24" s="5">
        <v>3746</v>
      </c>
      <c r="G24" s="9">
        <f>IF(Table1[[#This Row],[CarClass]]="hybrid",Table1[[#This Row],[NumCars]]*$O$1,Table1[[#This Row],[NumCars]]*$O$2)</f>
        <v>187300</v>
      </c>
      <c r="H24" s="9">
        <f>Table1[[#This Row],[Revenue]]-Table1[[#This Row],[Expenses]]</f>
        <v>422444</v>
      </c>
      <c r="I24" s="9">
        <f>Table1[[#This Row],[Profit]]/Table1[[#This Row],[NumCars]]</f>
        <v>112.77202349172451</v>
      </c>
    </row>
    <row r="25" spans="1:9" x14ac:dyDescent="0.2">
      <c r="A25" s="2">
        <v>2018</v>
      </c>
      <c r="B25" s="2" t="s">
        <v>20</v>
      </c>
      <c r="C25" s="2" t="s">
        <v>17</v>
      </c>
      <c r="D25" s="2" t="s">
        <v>23</v>
      </c>
      <c r="E25" s="6">
        <v>706215</v>
      </c>
      <c r="F25" s="5">
        <v>3693</v>
      </c>
      <c r="G25" s="9">
        <f>IF(Table1[[#This Row],[CarClass]]="hybrid",Table1[[#This Row],[NumCars]]*$O$1,Table1[[#This Row],[NumCars]]*$O$2)</f>
        <v>184650</v>
      </c>
      <c r="H25" s="9">
        <f>Table1[[#This Row],[Revenue]]-Table1[[#This Row],[Expenses]]</f>
        <v>521565</v>
      </c>
      <c r="I25" s="9">
        <f>Table1[[#This Row],[Profit]]/Table1[[#This Row],[NumCars]]</f>
        <v>141.23070674248578</v>
      </c>
    </row>
    <row r="26" spans="1:9" x14ac:dyDescent="0.2">
      <c r="A26" s="2">
        <v>2018</v>
      </c>
      <c r="B26" s="2" t="s">
        <v>14</v>
      </c>
      <c r="C26" s="2" t="s">
        <v>17</v>
      </c>
      <c r="D26" s="2" t="s">
        <v>23</v>
      </c>
      <c r="E26" s="6">
        <v>694093</v>
      </c>
      <c r="F26" s="5">
        <v>3689</v>
      </c>
      <c r="G26" s="9">
        <f>IF(Table1[[#This Row],[CarClass]]="hybrid",Table1[[#This Row],[NumCars]]*$O$1,Table1[[#This Row],[NumCars]]*$O$2)</f>
        <v>184450</v>
      </c>
      <c r="H26" s="9">
        <f>Table1[[#This Row],[Revenue]]-Table1[[#This Row],[Expenses]]</f>
        <v>509643</v>
      </c>
      <c r="I26" s="9">
        <f>Table1[[#This Row],[Profit]]/Table1[[#This Row],[NumCars]]</f>
        <v>138.15207373271889</v>
      </c>
    </row>
    <row r="27" spans="1:9" x14ac:dyDescent="0.2">
      <c r="A27" s="2">
        <v>2017</v>
      </c>
      <c r="B27" s="2" t="s">
        <v>20</v>
      </c>
      <c r="C27" s="2" t="s">
        <v>17</v>
      </c>
      <c r="D27" s="2" t="s">
        <v>21</v>
      </c>
      <c r="E27" s="6">
        <v>612386</v>
      </c>
      <c r="F27" s="5">
        <v>3676</v>
      </c>
      <c r="G27" s="9">
        <f>IF(Table1[[#This Row],[CarClass]]="hybrid",Table1[[#This Row],[NumCars]]*$O$1,Table1[[#This Row],[NumCars]]*$O$2)</f>
        <v>183800</v>
      </c>
      <c r="H27" s="9">
        <f>Table1[[#This Row],[Revenue]]-Table1[[#This Row],[Expenses]]</f>
        <v>428586</v>
      </c>
      <c r="I27" s="9">
        <f>Table1[[#This Row],[Profit]]/Table1[[#This Row],[NumCars]]</f>
        <v>116.59031556039173</v>
      </c>
    </row>
    <row r="28" spans="1:9" x14ac:dyDescent="0.2">
      <c r="A28" s="2">
        <v>2017</v>
      </c>
      <c r="B28" s="2" t="s">
        <v>20</v>
      </c>
      <c r="C28" s="2" t="s">
        <v>17</v>
      </c>
      <c r="D28" s="2" t="s">
        <v>22</v>
      </c>
      <c r="E28" s="6">
        <v>612001</v>
      </c>
      <c r="F28" s="5">
        <v>3546</v>
      </c>
      <c r="G28" s="9">
        <f>IF(Table1[[#This Row],[CarClass]]="hybrid",Table1[[#This Row],[NumCars]]*$O$1,Table1[[#This Row],[NumCars]]*$O$2)</f>
        <v>354600</v>
      </c>
      <c r="H28" s="9">
        <f>Table1[[#This Row],[Revenue]]-Table1[[#This Row],[Expenses]]</f>
        <v>257401</v>
      </c>
      <c r="I28" s="9">
        <f>Table1[[#This Row],[Profit]]/Table1[[#This Row],[NumCars]]</f>
        <v>72.589114495205862</v>
      </c>
    </row>
    <row r="29" spans="1:9" x14ac:dyDescent="0.2">
      <c r="A29" s="2">
        <v>2017</v>
      </c>
      <c r="B29" s="2" t="s">
        <v>14</v>
      </c>
      <c r="C29" s="2" t="s">
        <v>17</v>
      </c>
      <c r="D29" s="2" t="s">
        <v>21</v>
      </c>
      <c r="E29" s="6">
        <v>578023</v>
      </c>
      <c r="F29" s="5">
        <v>3520</v>
      </c>
      <c r="G29" s="9">
        <f>IF(Table1[[#This Row],[CarClass]]="hybrid",Table1[[#This Row],[NumCars]]*$O$1,Table1[[#This Row],[NumCars]]*$O$2)</f>
        <v>176000</v>
      </c>
      <c r="H29" s="9">
        <f>Table1[[#This Row],[Revenue]]-Table1[[#This Row],[Expenses]]</f>
        <v>402023</v>
      </c>
      <c r="I29" s="9">
        <f>Table1[[#This Row],[Profit]]/Table1[[#This Row],[NumCars]]</f>
        <v>114.21107954545455</v>
      </c>
    </row>
    <row r="30" spans="1:9" x14ac:dyDescent="0.2">
      <c r="A30" s="2">
        <v>2018</v>
      </c>
      <c r="B30" s="2" t="s">
        <v>20</v>
      </c>
      <c r="C30" s="2" t="s">
        <v>15</v>
      </c>
      <c r="D30" s="2" t="s">
        <v>16</v>
      </c>
      <c r="E30" s="6">
        <v>587470</v>
      </c>
      <c r="F30" s="5">
        <v>3500</v>
      </c>
      <c r="G30" s="9">
        <f>IF(Table1[[#This Row],[CarClass]]="hybrid",Table1[[#This Row],[NumCars]]*$O$1,Table1[[#This Row],[NumCars]]*$O$2)</f>
        <v>175000</v>
      </c>
      <c r="H30" s="9">
        <f>Table1[[#This Row],[Revenue]]-Table1[[#This Row],[Expenses]]</f>
        <v>412470</v>
      </c>
      <c r="I30" s="9">
        <f>Table1[[#This Row],[Profit]]/Table1[[#This Row],[NumCars]]</f>
        <v>117.84857142857143</v>
      </c>
    </row>
    <row r="31" spans="1:9" x14ac:dyDescent="0.2">
      <c r="A31" s="2">
        <v>2016</v>
      </c>
      <c r="B31" s="2" t="s">
        <v>18</v>
      </c>
      <c r="C31" s="2" t="s">
        <v>15</v>
      </c>
      <c r="D31" s="2" t="s">
        <v>21</v>
      </c>
      <c r="E31" s="6">
        <v>528222</v>
      </c>
      <c r="F31" s="5">
        <v>3500</v>
      </c>
      <c r="G31" s="9">
        <f>IF(Table1[[#This Row],[CarClass]]="hybrid",Table1[[#This Row],[NumCars]]*$O$1,Table1[[#This Row],[NumCars]]*$O$2)</f>
        <v>175000</v>
      </c>
      <c r="H31" s="9">
        <f>Table1[[#This Row],[Revenue]]-Table1[[#This Row],[Expenses]]</f>
        <v>353222</v>
      </c>
      <c r="I31" s="9">
        <f>Table1[[#This Row],[Profit]]/Table1[[#This Row],[NumCars]]</f>
        <v>100.92057142857144</v>
      </c>
    </row>
    <row r="32" spans="1:9" x14ac:dyDescent="0.2">
      <c r="A32" s="2">
        <v>2017</v>
      </c>
      <c r="B32" s="2" t="s">
        <v>20</v>
      </c>
      <c r="C32" s="2" t="s">
        <v>17</v>
      </c>
      <c r="D32" s="2" t="s">
        <v>23</v>
      </c>
      <c r="E32" s="6">
        <v>612700</v>
      </c>
      <c r="F32" s="5">
        <v>3455</v>
      </c>
      <c r="G32" s="9">
        <f>IF(Table1[[#This Row],[CarClass]]="hybrid",Table1[[#This Row],[NumCars]]*$O$1,Table1[[#This Row],[NumCars]]*$O$2)</f>
        <v>172750</v>
      </c>
      <c r="H32" s="9">
        <f>Table1[[#This Row],[Revenue]]-Table1[[#This Row],[Expenses]]</f>
        <v>439950</v>
      </c>
      <c r="I32" s="9">
        <f>Table1[[#This Row],[Profit]]/Table1[[#This Row],[NumCars]]</f>
        <v>127.33719247467438</v>
      </c>
    </row>
    <row r="33" spans="1:9" x14ac:dyDescent="0.2">
      <c r="A33" s="2">
        <v>2017</v>
      </c>
      <c r="B33" s="2" t="s">
        <v>18</v>
      </c>
      <c r="C33" s="2" t="s">
        <v>17</v>
      </c>
      <c r="D33" s="2" t="s">
        <v>16</v>
      </c>
      <c r="E33" s="6">
        <v>606867</v>
      </c>
      <c r="F33" s="5">
        <v>3454</v>
      </c>
      <c r="G33" s="9">
        <f>IF(Table1[[#This Row],[CarClass]]="hybrid",Table1[[#This Row],[NumCars]]*$O$1,Table1[[#This Row],[NumCars]]*$O$2)</f>
        <v>172700</v>
      </c>
      <c r="H33" s="9">
        <f>Table1[[#This Row],[Revenue]]-Table1[[#This Row],[Expenses]]</f>
        <v>434167</v>
      </c>
      <c r="I33" s="9">
        <f>Table1[[#This Row],[Profit]]/Table1[[#This Row],[NumCars]]</f>
        <v>125.69976838448176</v>
      </c>
    </row>
    <row r="34" spans="1:9" x14ac:dyDescent="0.2">
      <c r="A34" s="2">
        <v>2017</v>
      </c>
      <c r="B34" s="2" t="s">
        <v>14</v>
      </c>
      <c r="C34" s="2" t="s">
        <v>17</v>
      </c>
      <c r="D34" s="2" t="s">
        <v>22</v>
      </c>
      <c r="E34" s="6">
        <v>577995</v>
      </c>
      <c r="F34" s="5">
        <v>3415</v>
      </c>
      <c r="G34" s="9">
        <f>IF(Table1[[#This Row],[CarClass]]="hybrid",Table1[[#This Row],[NumCars]]*$O$1,Table1[[#This Row],[NumCars]]*$O$2)</f>
        <v>341500</v>
      </c>
      <c r="H34" s="9">
        <f>Table1[[#This Row],[Revenue]]-Table1[[#This Row],[Expenses]]</f>
        <v>236495</v>
      </c>
      <c r="I34" s="9">
        <f>Table1[[#This Row],[Profit]]/Table1[[#This Row],[NumCars]]</f>
        <v>69.251830161054173</v>
      </c>
    </row>
    <row r="35" spans="1:9" x14ac:dyDescent="0.2">
      <c r="A35" s="2">
        <v>2016</v>
      </c>
      <c r="B35" s="2" t="s">
        <v>19</v>
      </c>
      <c r="C35" s="2" t="s">
        <v>15</v>
      </c>
      <c r="D35" s="2" t="s">
        <v>16</v>
      </c>
      <c r="E35" s="6">
        <v>519860</v>
      </c>
      <c r="F35" s="5">
        <v>3359</v>
      </c>
      <c r="G35" s="9">
        <f>IF(Table1[[#This Row],[CarClass]]="hybrid",Table1[[#This Row],[NumCars]]*$O$1,Table1[[#This Row],[NumCars]]*$O$2)</f>
        <v>167950</v>
      </c>
      <c r="H35" s="9">
        <f>Table1[[#This Row],[Revenue]]-Table1[[#This Row],[Expenses]]</f>
        <v>351910</v>
      </c>
      <c r="I35" s="9">
        <f>Table1[[#This Row],[Profit]]/Table1[[#This Row],[NumCars]]</f>
        <v>104.76629949389699</v>
      </c>
    </row>
    <row r="36" spans="1:9" x14ac:dyDescent="0.2">
      <c r="A36" s="2">
        <v>2016</v>
      </c>
      <c r="B36" s="2" t="s">
        <v>18</v>
      </c>
      <c r="C36" s="2" t="s">
        <v>15</v>
      </c>
      <c r="D36" s="2" t="s">
        <v>22</v>
      </c>
      <c r="E36" s="6">
        <v>527991</v>
      </c>
      <c r="F36" s="5">
        <v>3346</v>
      </c>
      <c r="G36" s="9">
        <f>IF(Table1[[#This Row],[CarClass]]="hybrid",Table1[[#This Row],[NumCars]]*$O$1,Table1[[#This Row],[NumCars]]*$O$2)</f>
        <v>334600</v>
      </c>
      <c r="H36" s="9">
        <f>Table1[[#This Row],[Revenue]]-Table1[[#This Row],[Expenses]]</f>
        <v>193391</v>
      </c>
      <c r="I36" s="9">
        <f>Table1[[#This Row],[Profit]]/Table1[[#This Row],[NumCars]]</f>
        <v>57.797668858338312</v>
      </c>
    </row>
    <row r="37" spans="1:9" x14ac:dyDescent="0.2">
      <c r="A37" s="2">
        <v>2017</v>
      </c>
      <c r="B37" s="2" t="s">
        <v>14</v>
      </c>
      <c r="C37" s="2" t="s">
        <v>17</v>
      </c>
      <c r="D37" s="2" t="s">
        <v>23</v>
      </c>
      <c r="E37" s="6">
        <v>578244</v>
      </c>
      <c r="F37" s="5">
        <v>3321</v>
      </c>
      <c r="G37" s="9">
        <f>IF(Table1[[#This Row],[CarClass]]="hybrid",Table1[[#This Row],[NumCars]]*$O$1,Table1[[#This Row],[NumCars]]*$O$2)</f>
        <v>166050</v>
      </c>
      <c r="H37" s="9">
        <f>Table1[[#This Row],[Revenue]]-Table1[[#This Row],[Expenses]]</f>
        <v>412194</v>
      </c>
      <c r="I37" s="9">
        <f>Table1[[#This Row],[Profit]]/Table1[[#This Row],[NumCars]]</f>
        <v>124.11743450767841</v>
      </c>
    </row>
    <row r="38" spans="1:9" x14ac:dyDescent="0.2">
      <c r="A38" s="2">
        <v>2016</v>
      </c>
      <c r="B38" s="2" t="s">
        <v>18</v>
      </c>
      <c r="C38" s="2" t="s">
        <v>15</v>
      </c>
      <c r="D38" s="2" t="s">
        <v>23</v>
      </c>
      <c r="E38" s="6">
        <v>527825</v>
      </c>
      <c r="F38" s="5">
        <v>3285</v>
      </c>
      <c r="G38" s="9">
        <f>IF(Table1[[#This Row],[CarClass]]="hybrid",Table1[[#This Row],[NumCars]]*$O$1,Table1[[#This Row],[NumCars]]*$O$2)</f>
        <v>164250</v>
      </c>
      <c r="H38" s="9">
        <f>Table1[[#This Row],[Revenue]]-Table1[[#This Row],[Expenses]]</f>
        <v>363575</v>
      </c>
      <c r="I38" s="9">
        <f>Table1[[#This Row],[Profit]]/Table1[[#This Row],[NumCars]]</f>
        <v>110.67732115677322</v>
      </c>
    </row>
    <row r="39" spans="1:9" x14ac:dyDescent="0.2">
      <c r="A39" s="2">
        <v>2016</v>
      </c>
      <c r="B39" s="2" t="s">
        <v>20</v>
      </c>
      <c r="C39" s="2" t="s">
        <v>17</v>
      </c>
      <c r="D39" s="2" t="s">
        <v>16</v>
      </c>
      <c r="E39" s="6">
        <v>491016</v>
      </c>
      <c r="F39" s="5">
        <v>3243</v>
      </c>
      <c r="G39" s="9">
        <f>IF(Table1[[#This Row],[CarClass]]="hybrid",Table1[[#This Row],[NumCars]]*$O$1,Table1[[#This Row],[NumCars]]*$O$2)</f>
        <v>162150</v>
      </c>
      <c r="H39" s="9">
        <f>Table1[[#This Row],[Revenue]]-Table1[[#This Row],[Expenses]]</f>
        <v>328866</v>
      </c>
      <c r="I39" s="9">
        <f>Table1[[#This Row],[Profit]]/Table1[[#This Row],[NumCars]]</f>
        <v>101.40795559666975</v>
      </c>
    </row>
    <row r="40" spans="1:9" x14ac:dyDescent="0.2">
      <c r="A40" s="2">
        <v>2017</v>
      </c>
      <c r="B40" s="2" t="s">
        <v>14</v>
      </c>
      <c r="C40" s="2" t="s">
        <v>17</v>
      </c>
      <c r="D40" s="2" t="s">
        <v>16</v>
      </c>
      <c r="E40" s="6">
        <v>509946</v>
      </c>
      <c r="F40" s="5">
        <v>3202</v>
      </c>
      <c r="G40" s="9">
        <f>IF(Table1[[#This Row],[CarClass]]="hybrid",Table1[[#This Row],[NumCars]]*$O$1,Table1[[#This Row],[NumCars]]*$O$2)</f>
        <v>160100</v>
      </c>
      <c r="H40" s="9">
        <f>Table1[[#This Row],[Revenue]]-Table1[[#This Row],[Expenses]]</f>
        <v>349846</v>
      </c>
      <c r="I40" s="9">
        <f>Table1[[#This Row],[Profit]]/Table1[[#This Row],[NumCars]]</f>
        <v>109.25858838226108</v>
      </c>
    </row>
    <row r="41" spans="1:9" x14ac:dyDescent="0.2">
      <c r="A41" s="2">
        <v>2016</v>
      </c>
      <c r="B41" s="2" t="s">
        <v>20</v>
      </c>
      <c r="C41" s="2" t="s">
        <v>15</v>
      </c>
      <c r="D41" s="2" t="s">
        <v>21</v>
      </c>
      <c r="E41" s="6">
        <v>476649</v>
      </c>
      <c r="F41" s="5">
        <v>3184</v>
      </c>
      <c r="G41" s="9">
        <f>IF(Table1[[#This Row],[CarClass]]="hybrid",Table1[[#This Row],[NumCars]]*$O$1,Table1[[#This Row],[NumCars]]*$O$2)</f>
        <v>159200</v>
      </c>
      <c r="H41" s="9">
        <f>Table1[[#This Row],[Revenue]]-Table1[[#This Row],[Expenses]]</f>
        <v>317449</v>
      </c>
      <c r="I41" s="9">
        <f>Table1[[#This Row],[Profit]]/Table1[[#This Row],[NumCars]]</f>
        <v>99.701319095477388</v>
      </c>
    </row>
    <row r="42" spans="1:9" x14ac:dyDescent="0.2">
      <c r="A42" s="2">
        <v>2016</v>
      </c>
      <c r="B42" s="2" t="s">
        <v>14</v>
      </c>
      <c r="C42" s="2" t="s">
        <v>17</v>
      </c>
      <c r="D42" s="2" t="s">
        <v>16</v>
      </c>
      <c r="E42" s="6">
        <v>459336</v>
      </c>
      <c r="F42" s="5">
        <v>3167</v>
      </c>
      <c r="G42" s="9">
        <f>IF(Table1[[#This Row],[CarClass]]="hybrid",Table1[[#This Row],[NumCars]]*$O$1,Table1[[#This Row],[NumCars]]*$O$2)</f>
        <v>158350</v>
      </c>
      <c r="H42" s="9">
        <f>Table1[[#This Row],[Revenue]]-Table1[[#This Row],[Expenses]]</f>
        <v>300986</v>
      </c>
      <c r="I42" s="9">
        <f>Table1[[#This Row],[Profit]]/Table1[[#This Row],[NumCars]]</f>
        <v>95.038206504578469</v>
      </c>
    </row>
    <row r="43" spans="1:9" x14ac:dyDescent="0.2">
      <c r="A43" s="2">
        <v>2017</v>
      </c>
      <c r="B43" s="2" t="s">
        <v>20</v>
      </c>
      <c r="C43" s="2" t="s">
        <v>15</v>
      </c>
      <c r="D43" s="2" t="s">
        <v>21</v>
      </c>
      <c r="E43" s="6">
        <v>511352</v>
      </c>
      <c r="F43" s="5">
        <v>3159</v>
      </c>
      <c r="G43" s="9">
        <f>IF(Table1[[#This Row],[CarClass]]="hybrid",Table1[[#This Row],[NumCars]]*$O$1,Table1[[#This Row],[NumCars]]*$O$2)</f>
        <v>157950</v>
      </c>
      <c r="H43" s="9">
        <f>Table1[[#This Row],[Revenue]]-Table1[[#This Row],[Expenses]]</f>
        <v>353402</v>
      </c>
      <c r="I43" s="9">
        <f>Table1[[#This Row],[Profit]]/Table1[[#This Row],[NumCars]]</f>
        <v>111.87147831592276</v>
      </c>
    </row>
    <row r="44" spans="1:9" x14ac:dyDescent="0.2">
      <c r="A44" s="2">
        <v>2017</v>
      </c>
      <c r="B44" s="2" t="s">
        <v>19</v>
      </c>
      <c r="C44" s="2" t="s">
        <v>17</v>
      </c>
      <c r="D44" s="2" t="s">
        <v>21</v>
      </c>
      <c r="E44" s="6">
        <v>552328</v>
      </c>
      <c r="F44" s="5">
        <v>3140</v>
      </c>
      <c r="G44" s="9">
        <f>IF(Table1[[#This Row],[CarClass]]="hybrid",Table1[[#This Row],[NumCars]]*$O$1,Table1[[#This Row],[NumCars]]*$O$2)</f>
        <v>157000</v>
      </c>
      <c r="H44" s="9">
        <f>Table1[[#This Row],[Revenue]]-Table1[[#This Row],[Expenses]]</f>
        <v>395328</v>
      </c>
      <c r="I44" s="9">
        <f>Table1[[#This Row],[Profit]]/Table1[[#This Row],[NumCars]]</f>
        <v>125.90063694267516</v>
      </c>
    </row>
    <row r="45" spans="1:9" x14ac:dyDescent="0.2">
      <c r="A45" s="2">
        <v>2016</v>
      </c>
      <c r="B45" s="2" t="s">
        <v>18</v>
      </c>
      <c r="C45" s="2" t="s">
        <v>17</v>
      </c>
      <c r="D45" s="2" t="s">
        <v>21</v>
      </c>
      <c r="E45" s="6">
        <v>493304</v>
      </c>
      <c r="F45" s="5">
        <v>3110</v>
      </c>
      <c r="G45" s="9">
        <f>IF(Table1[[#This Row],[CarClass]]="hybrid",Table1[[#This Row],[NumCars]]*$O$1,Table1[[#This Row],[NumCars]]*$O$2)</f>
        <v>155500</v>
      </c>
      <c r="H45" s="9">
        <f>Table1[[#This Row],[Revenue]]-Table1[[#This Row],[Expenses]]</f>
        <v>337804</v>
      </c>
      <c r="I45" s="9">
        <f>Table1[[#This Row],[Profit]]/Table1[[#This Row],[NumCars]]</f>
        <v>108.61864951768489</v>
      </c>
    </row>
    <row r="46" spans="1:9" x14ac:dyDescent="0.2">
      <c r="A46" s="2">
        <v>2017</v>
      </c>
      <c r="B46" s="2" t="s">
        <v>18</v>
      </c>
      <c r="C46" s="2" t="s">
        <v>15</v>
      </c>
      <c r="D46" s="2" t="s">
        <v>21</v>
      </c>
      <c r="E46" s="6">
        <v>506120</v>
      </c>
      <c r="F46" s="5">
        <v>3106</v>
      </c>
      <c r="G46" s="9">
        <f>IF(Table1[[#This Row],[CarClass]]="hybrid",Table1[[#This Row],[NumCars]]*$O$1,Table1[[#This Row],[NumCars]]*$O$2)</f>
        <v>155300</v>
      </c>
      <c r="H46" s="9">
        <f>Table1[[#This Row],[Revenue]]-Table1[[#This Row],[Expenses]]</f>
        <v>350820</v>
      </c>
      <c r="I46" s="9">
        <f>Table1[[#This Row],[Profit]]/Table1[[#This Row],[NumCars]]</f>
        <v>112.94913071474565</v>
      </c>
    </row>
    <row r="47" spans="1:9" x14ac:dyDescent="0.2">
      <c r="A47" s="2">
        <v>2018</v>
      </c>
      <c r="B47" s="2" t="s">
        <v>20</v>
      </c>
      <c r="C47" s="2" t="s">
        <v>17</v>
      </c>
      <c r="D47" s="2" t="s">
        <v>16</v>
      </c>
      <c r="E47" s="6">
        <v>608290</v>
      </c>
      <c r="F47" s="5">
        <v>3086</v>
      </c>
      <c r="G47" s="9">
        <f>IF(Table1[[#This Row],[CarClass]]="hybrid",Table1[[#This Row],[NumCars]]*$O$1,Table1[[#This Row],[NumCars]]*$O$2)</f>
        <v>154300</v>
      </c>
      <c r="H47" s="9">
        <f>Table1[[#This Row],[Revenue]]-Table1[[#This Row],[Expenses]]</f>
        <v>453990</v>
      </c>
      <c r="I47" s="9">
        <f>Table1[[#This Row],[Profit]]/Table1[[#This Row],[NumCars]]</f>
        <v>147.11276733635773</v>
      </c>
    </row>
    <row r="48" spans="1:9" x14ac:dyDescent="0.2">
      <c r="A48" s="2">
        <v>2017</v>
      </c>
      <c r="B48" s="2" t="s">
        <v>20</v>
      </c>
      <c r="C48" s="2" t="s">
        <v>15</v>
      </c>
      <c r="D48" s="2" t="s">
        <v>22</v>
      </c>
      <c r="E48" s="6">
        <v>511462</v>
      </c>
      <c r="F48" s="5">
        <v>3082</v>
      </c>
      <c r="G48" s="9">
        <f>IF(Table1[[#This Row],[CarClass]]="hybrid",Table1[[#This Row],[NumCars]]*$O$1,Table1[[#This Row],[NumCars]]*$O$2)</f>
        <v>308200</v>
      </c>
      <c r="H48" s="9">
        <f>Table1[[#This Row],[Revenue]]-Table1[[#This Row],[Expenses]]</f>
        <v>203262</v>
      </c>
      <c r="I48" s="9">
        <f>Table1[[#This Row],[Profit]]/Table1[[#This Row],[NumCars]]</f>
        <v>65.951330304996759</v>
      </c>
    </row>
    <row r="49" spans="1:9" x14ac:dyDescent="0.2">
      <c r="A49" s="2">
        <v>2016</v>
      </c>
      <c r="B49" s="2" t="s">
        <v>20</v>
      </c>
      <c r="C49" s="2" t="s">
        <v>15</v>
      </c>
      <c r="D49" s="2" t="s">
        <v>22</v>
      </c>
      <c r="E49" s="6">
        <v>476838</v>
      </c>
      <c r="F49" s="5">
        <v>3045</v>
      </c>
      <c r="G49" s="9">
        <f>IF(Table1[[#This Row],[CarClass]]="hybrid",Table1[[#This Row],[NumCars]]*$O$1,Table1[[#This Row],[NumCars]]*$O$2)</f>
        <v>304500</v>
      </c>
      <c r="H49" s="9">
        <f>Table1[[#This Row],[Revenue]]-Table1[[#This Row],[Expenses]]</f>
        <v>172338</v>
      </c>
      <c r="I49" s="9">
        <f>Table1[[#This Row],[Profit]]/Table1[[#This Row],[NumCars]]</f>
        <v>56.597044334975372</v>
      </c>
    </row>
    <row r="50" spans="1:9" x14ac:dyDescent="0.2">
      <c r="A50" s="2">
        <v>2017</v>
      </c>
      <c r="B50" s="2" t="s">
        <v>19</v>
      </c>
      <c r="C50" s="2" t="s">
        <v>17</v>
      </c>
      <c r="D50" s="2" t="s">
        <v>22</v>
      </c>
      <c r="E50" s="6">
        <v>552851</v>
      </c>
      <c r="F50" s="5">
        <v>3027</v>
      </c>
      <c r="G50" s="9">
        <f>IF(Table1[[#This Row],[CarClass]]="hybrid",Table1[[#This Row],[NumCars]]*$O$1,Table1[[#This Row],[NumCars]]*$O$2)</f>
        <v>302700</v>
      </c>
      <c r="H50" s="9">
        <f>Table1[[#This Row],[Revenue]]-Table1[[#This Row],[Expenses]]</f>
        <v>250151</v>
      </c>
      <c r="I50" s="9">
        <f>Table1[[#This Row],[Profit]]/Table1[[#This Row],[NumCars]]</f>
        <v>82.6399074991741</v>
      </c>
    </row>
    <row r="51" spans="1:9" x14ac:dyDescent="0.2">
      <c r="A51" s="2">
        <v>2017</v>
      </c>
      <c r="B51" s="2" t="s">
        <v>20</v>
      </c>
      <c r="C51" s="2" t="s">
        <v>15</v>
      </c>
      <c r="D51" s="2" t="s">
        <v>23</v>
      </c>
      <c r="E51" s="6">
        <v>511202</v>
      </c>
      <c r="F51" s="5">
        <v>3013</v>
      </c>
      <c r="G51" s="9">
        <f>IF(Table1[[#This Row],[CarClass]]="hybrid",Table1[[#This Row],[NumCars]]*$O$1,Table1[[#This Row],[NumCars]]*$O$2)</f>
        <v>150650</v>
      </c>
      <c r="H51" s="9">
        <f>Table1[[#This Row],[Revenue]]-Table1[[#This Row],[Expenses]]</f>
        <v>360552</v>
      </c>
      <c r="I51" s="9">
        <f>Table1[[#This Row],[Profit]]/Table1[[#This Row],[NumCars]]</f>
        <v>119.66544971788915</v>
      </c>
    </row>
    <row r="52" spans="1:9" x14ac:dyDescent="0.2">
      <c r="A52" s="2">
        <v>2016</v>
      </c>
      <c r="B52" s="2" t="s">
        <v>20</v>
      </c>
      <c r="C52" s="2" t="s">
        <v>15</v>
      </c>
      <c r="D52" s="2" t="s">
        <v>23</v>
      </c>
      <c r="E52" s="6">
        <v>476440</v>
      </c>
      <c r="F52" s="5">
        <v>3007</v>
      </c>
      <c r="G52" s="9">
        <f>IF(Table1[[#This Row],[CarClass]]="hybrid",Table1[[#This Row],[NumCars]]*$O$1,Table1[[#This Row],[NumCars]]*$O$2)</f>
        <v>150350</v>
      </c>
      <c r="H52" s="9">
        <f>Table1[[#This Row],[Revenue]]-Table1[[#This Row],[Expenses]]</f>
        <v>326090</v>
      </c>
      <c r="I52" s="9">
        <f>Table1[[#This Row],[Profit]]/Table1[[#This Row],[NumCars]]</f>
        <v>108.44363152643831</v>
      </c>
    </row>
    <row r="53" spans="1:9" x14ac:dyDescent="0.2">
      <c r="A53" s="2">
        <v>2016</v>
      </c>
      <c r="B53" s="2" t="s">
        <v>18</v>
      </c>
      <c r="C53" s="2" t="s">
        <v>17</v>
      </c>
      <c r="D53" s="2" t="s">
        <v>22</v>
      </c>
      <c r="E53" s="6">
        <v>494178</v>
      </c>
      <c r="F53" s="5">
        <v>3002</v>
      </c>
      <c r="G53" s="9">
        <f>IF(Table1[[#This Row],[CarClass]]="hybrid",Table1[[#This Row],[NumCars]]*$O$1,Table1[[#This Row],[NumCars]]*$O$2)</f>
        <v>300200</v>
      </c>
      <c r="H53" s="9">
        <f>Table1[[#This Row],[Revenue]]-Table1[[#This Row],[Expenses]]</f>
        <v>193978</v>
      </c>
      <c r="I53" s="9">
        <f>Table1[[#This Row],[Profit]]/Table1[[#This Row],[NumCars]]</f>
        <v>64.616255829447041</v>
      </c>
    </row>
    <row r="54" spans="1:9" x14ac:dyDescent="0.2">
      <c r="A54" s="2">
        <v>2017</v>
      </c>
      <c r="B54" s="2" t="s">
        <v>19</v>
      </c>
      <c r="C54" s="2" t="s">
        <v>17</v>
      </c>
      <c r="D54" s="2" t="s">
        <v>23</v>
      </c>
      <c r="E54" s="6">
        <v>552136</v>
      </c>
      <c r="F54" s="5">
        <v>2995</v>
      </c>
      <c r="G54" s="9">
        <f>IF(Table1[[#This Row],[CarClass]]="hybrid",Table1[[#This Row],[NumCars]]*$O$1,Table1[[#This Row],[NumCars]]*$O$2)</f>
        <v>149750</v>
      </c>
      <c r="H54" s="9">
        <f>Table1[[#This Row],[Revenue]]-Table1[[#This Row],[Expenses]]</f>
        <v>402386</v>
      </c>
      <c r="I54" s="9">
        <f>Table1[[#This Row],[Profit]]/Table1[[#This Row],[NumCars]]</f>
        <v>134.35258764607678</v>
      </c>
    </row>
    <row r="55" spans="1:9" x14ac:dyDescent="0.2">
      <c r="A55" s="2">
        <v>2017</v>
      </c>
      <c r="B55" s="2" t="s">
        <v>18</v>
      </c>
      <c r="C55" s="2" t="s">
        <v>15</v>
      </c>
      <c r="D55" s="2" t="s">
        <v>22</v>
      </c>
      <c r="E55" s="6">
        <v>505401</v>
      </c>
      <c r="F55" s="5">
        <v>2978</v>
      </c>
      <c r="G55" s="9">
        <f>IF(Table1[[#This Row],[CarClass]]="hybrid",Table1[[#This Row],[NumCars]]*$O$1,Table1[[#This Row],[NumCars]]*$O$2)</f>
        <v>297800</v>
      </c>
      <c r="H55" s="9">
        <f>Table1[[#This Row],[Revenue]]-Table1[[#This Row],[Expenses]]</f>
        <v>207601</v>
      </c>
      <c r="I55" s="9">
        <f>Table1[[#This Row],[Profit]]/Table1[[#This Row],[NumCars]]</f>
        <v>69.711551376762927</v>
      </c>
    </row>
    <row r="56" spans="1:9" x14ac:dyDescent="0.2">
      <c r="A56" s="2">
        <v>2017</v>
      </c>
      <c r="B56" s="2" t="s">
        <v>18</v>
      </c>
      <c r="C56" s="2" t="s">
        <v>15</v>
      </c>
      <c r="D56" s="2" t="s">
        <v>23</v>
      </c>
      <c r="E56" s="6">
        <v>505318</v>
      </c>
      <c r="F56" s="5">
        <v>2921</v>
      </c>
      <c r="G56" s="9">
        <f>IF(Table1[[#This Row],[CarClass]]="hybrid",Table1[[#This Row],[NumCars]]*$O$1,Table1[[#This Row],[NumCars]]*$O$2)</f>
        <v>146050</v>
      </c>
      <c r="H56" s="9">
        <f>Table1[[#This Row],[Revenue]]-Table1[[#This Row],[Expenses]]</f>
        <v>359268</v>
      </c>
      <c r="I56" s="9">
        <f>Table1[[#This Row],[Profit]]/Table1[[#This Row],[NumCars]]</f>
        <v>122.99486477233825</v>
      </c>
    </row>
    <row r="57" spans="1:9" x14ac:dyDescent="0.2">
      <c r="A57" s="2">
        <v>2016</v>
      </c>
      <c r="B57" s="2" t="s">
        <v>18</v>
      </c>
      <c r="C57" s="2" t="s">
        <v>17</v>
      </c>
      <c r="D57" s="2" t="s">
        <v>23</v>
      </c>
      <c r="E57" s="6">
        <v>493808</v>
      </c>
      <c r="F57" s="5">
        <v>2919</v>
      </c>
      <c r="G57" s="9">
        <f>IF(Table1[[#This Row],[CarClass]]="hybrid",Table1[[#This Row],[NumCars]]*$O$1,Table1[[#This Row],[NumCars]]*$O$2)</f>
        <v>145950</v>
      </c>
      <c r="H57" s="9">
        <f>Table1[[#This Row],[Revenue]]-Table1[[#This Row],[Expenses]]</f>
        <v>347858</v>
      </c>
      <c r="I57" s="9">
        <f>Table1[[#This Row],[Profit]]/Table1[[#This Row],[NumCars]]</f>
        <v>119.17026378896882</v>
      </c>
    </row>
    <row r="58" spans="1:9" x14ac:dyDescent="0.2">
      <c r="A58" s="2">
        <v>2017</v>
      </c>
      <c r="B58" s="2" t="s">
        <v>14</v>
      </c>
      <c r="C58" s="2" t="s">
        <v>15</v>
      </c>
      <c r="D58" s="2" t="s">
        <v>21</v>
      </c>
      <c r="E58" s="6">
        <v>433932</v>
      </c>
      <c r="F58" s="5">
        <v>2720</v>
      </c>
      <c r="G58" s="9">
        <f>IF(Table1[[#This Row],[CarClass]]="hybrid",Table1[[#This Row],[NumCars]]*$O$1,Table1[[#This Row],[NumCars]]*$O$2)</f>
        <v>136000</v>
      </c>
      <c r="H58" s="9">
        <f>Table1[[#This Row],[Revenue]]-Table1[[#This Row],[Expenses]]</f>
        <v>297932</v>
      </c>
      <c r="I58" s="9">
        <f>Table1[[#This Row],[Profit]]/Table1[[#This Row],[NumCars]]</f>
        <v>109.53382352941176</v>
      </c>
    </row>
    <row r="59" spans="1:9" x14ac:dyDescent="0.2">
      <c r="A59" s="2">
        <v>2016</v>
      </c>
      <c r="B59" s="2" t="s">
        <v>20</v>
      </c>
      <c r="C59" s="2" t="s">
        <v>15</v>
      </c>
      <c r="D59" s="2" t="s">
        <v>16</v>
      </c>
      <c r="E59" s="6">
        <v>387735</v>
      </c>
      <c r="F59" s="5">
        <v>2664</v>
      </c>
      <c r="G59" s="9">
        <f>IF(Table1[[#This Row],[CarClass]]="hybrid",Table1[[#This Row],[NumCars]]*$O$1,Table1[[#This Row],[NumCars]]*$O$2)</f>
        <v>133200</v>
      </c>
      <c r="H59" s="9">
        <f>Table1[[#This Row],[Revenue]]-Table1[[#This Row],[Expenses]]</f>
        <v>254535</v>
      </c>
      <c r="I59" s="9">
        <f>Table1[[#This Row],[Profit]]/Table1[[#This Row],[NumCars]]</f>
        <v>95.546171171171167</v>
      </c>
    </row>
    <row r="60" spans="1:9" x14ac:dyDescent="0.2">
      <c r="A60" s="2">
        <v>2017</v>
      </c>
      <c r="B60" s="2" t="s">
        <v>14</v>
      </c>
      <c r="C60" s="2" t="s">
        <v>15</v>
      </c>
      <c r="D60" s="2" t="s">
        <v>22</v>
      </c>
      <c r="E60" s="6">
        <v>434350</v>
      </c>
      <c r="F60" s="5">
        <v>2651</v>
      </c>
      <c r="G60" s="9">
        <f>IF(Table1[[#This Row],[CarClass]]="hybrid",Table1[[#This Row],[NumCars]]*$O$1,Table1[[#This Row],[NumCars]]*$O$2)</f>
        <v>265100</v>
      </c>
      <c r="H60" s="9">
        <f>Table1[[#This Row],[Revenue]]-Table1[[#This Row],[Expenses]]</f>
        <v>169250</v>
      </c>
      <c r="I60" s="9">
        <f>Table1[[#This Row],[Profit]]/Table1[[#This Row],[NumCars]]</f>
        <v>63.843832516031689</v>
      </c>
    </row>
    <row r="61" spans="1:9" x14ac:dyDescent="0.2">
      <c r="A61" s="2">
        <v>2016</v>
      </c>
      <c r="B61" s="2" t="s">
        <v>14</v>
      </c>
      <c r="C61" s="2" t="s">
        <v>15</v>
      </c>
      <c r="D61" s="2" t="s">
        <v>16</v>
      </c>
      <c r="E61" s="6">
        <v>366502</v>
      </c>
      <c r="F61" s="5">
        <v>2634</v>
      </c>
      <c r="G61" s="9">
        <f>IF(Table1[[#This Row],[CarClass]]="hybrid",Table1[[#This Row],[NumCars]]*$O$1,Table1[[#This Row],[NumCars]]*$O$2)</f>
        <v>131700</v>
      </c>
      <c r="H61" s="9">
        <f>Table1[[#This Row],[Revenue]]-Table1[[#This Row],[Expenses]]</f>
        <v>234802</v>
      </c>
      <c r="I61" s="9">
        <f>Table1[[#This Row],[Profit]]/Table1[[#This Row],[NumCars]]</f>
        <v>89.142748671222478</v>
      </c>
    </row>
    <row r="62" spans="1:9" x14ac:dyDescent="0.2">
      <c r="A62" s="2">
        <v>2017</v>
      </c>
      <c r="B62" s="2" t="s">
        <v>19</v>
      </c>
      <c r="C62" s="2" t="s">
        <v>15</v>
      </c>
      <c r="D62" s="2" t="s">
        <v>21</v>
      </c>
      <c r="E62" s="6">
        <v>440380</v>
      </c>
      <c r="F62" s="5">
        <v>2631</v>
      </c>
      <c r="G62" s="9">
        <f>IF(Table1[[#This Row],[CarClass]]="hybrid",Table1[[#This Row],[NumCars]]*$O$1,Table1[[#This Row],[NumCars]]*$O$2)</f>
        <v>131550</v>
      </c>
      <c r="H62" s="9">
        <f>Table1[[#This Row],[Revenue]]-Table1[[#This Row],[Expenses]]</f>
        <v>308830</v>
      </c>
      <c r="I62" s="9">
        <f>Table1[[#This Row],[Profit]]/Table1[[#This Row],[NumCars]]</f>
        <v>117.38122386925123</v>
      </c>
    </row>
    <row r="63" spans="1:9" x14ac:dyDescent="0.2">
      <c r="A63" s="2">
        <v>2018</v>
      </c>
      <c r="B63" s="2" t="s">
        <v>14</v>
      </c>
      <c r="C63" s="2" t="s">
        <v>15</v>
      </c>
      <c r="D63" s="2" t="s">
        <v>21</v>
      </c>
      <c r="E63" s="6">
        <v>441571</v>
      </c>
      <c r="F63" s="5">
        <v>2619</v>
      </c>
      <c r="G63" s="9">
        <f>IF(Table1[[#This Row],[CarClass]]="hybrid",Table1[[#This Row],[NumCars]]*$O$1,Table1[[#This Row],[NumCars]]*$O$2)</f>
        <v>130950</v>
      </c>
      <c r="H63" s="9">
        <f>Table1[[#This Row],[Revenue]]-Table1[[#This Row],[Expenses]]</f>
        <v>310621</v>
      </c>
      <c r="I63" s="9">
        <f>Table1[[#This Row],[Profit]]/Table1[[#This Row],[NumCars]]</f>
        <v>118.60290187094311</v>
      </c>
    </row>
    <row r="64" spans="1:9" x14ac:dyDescent="0.2">
      <c r="A64" s="2">
        <v>2017</v>
      </c>
      <c r="B64" s="2" t="s">
        <v>14</v>
      </c>
      <c r="C64" s="2" t="s">
        <v>15</v>
      </c>
      <c r="D64" s="2" t="s">
        <v>23</v>
      </c>
      <c r="E64" s="6">
        <v>434050</v>
      </c>
      <c r="F64" s="5">
        <v>2586</v>
      </c>
      <c r="G64" s="9">
        <f>IF(Table1[[#This Row],[CarClass]]="hybrid",Table1[[#This Row],[NumCars]]*$O$1,Table1[[#This Row],[NumCars]]*$O$2)</f>
        <v>129300</v>
      </c>
      <c r="H64" s="9">
        <f>Table1[[#This Row],[Revenue]]-Table1[[#This Row],[Expenses]]</f>
        <v>304750</v>
      </c>
      <c r="I64" s="9">
        <f>Table1[[#This Row],[Profit]]/Table1[[#This Row],[NumCars]]</f>
        <v>117.846094354215</v>
      </c>
    </row>
    <row r="65" spans="1:9" x14ac:dyDescent="0.2">
      <c r="A65" s="2">
        <v>2017</v>
      </c>
      <c r="B65" s="2" t="s">
        <v>19</v>
      </c>
      <c r="C65" s="2" t="s">
        <v>15</v>
      </c>
      <c r="D65" s="2" t="s">
        <v>22</v>
      </c>
      <c r="E65" s="6">
        <v>440494</v>
      </c>
      <c r="F65" s="5">
        <v>2546</v>
      </c>
      <c r="G65" s="9">
        <f>IF(Table1[[#This Row],[CarClass]]="hybrid",Table1[[#This Row],[NumCars]]*$O$1,Table1[[#This Row],[NumCars]]*$O$2)</f>
        <v>254600</v>
      </c>
      <c r="H65" s="9">
        <f>Table1[[#This Row],[Revenue]]-Table1[[#This Row],[Expenses]]</f>
        <v>185894</v>
      </c>
      <c r="I65" s="9">
        <f>Table1[[#This Row],[Profit]]/Table1[[#This Row],[NumCars]]</f>
        <v>73.014139827179889</v>
      </c>
    </row>
    <row r="66" spans="1:9" x14ac:dyDescent="0.2">
      <c r="A66" s="2">
        <v>2018</v>
      </c>
      <c r="B66" s="2" t="s">
        <v>14</v>
      </c>
      <c r="C66" s="2" t="s">
        <v>15</v>
      </c>
      <c r="D66" s="2" t="s">
        <v>22</v>
      </c>
      <c r="E66" s="6">
        <v>442108</v>
      </c>
      <c r="F66" s="5">
        <v>2493</v>
      </c>
      <c r="G66" s="9">
        <f>IF(Table1[[#This Row],[CarClass]]="hybrid",Table1[[#This Row],[NumCars]]*$O$1,Table1[[#This Row],[NumCars]]*$O$2)</f>
        <v>249300</v>
      </c>
      <c r="H66" s="9">
        <f>Table1[[#This Row],[Revenue]]-Table1[[#This Row],[Expenses]]</f>
        <v>192808</v>
      </c>
      <c r="I66" s="9">
        <f>Table1[[#This Row],[Profit]]/Table1[[#This Row],[NumCars]]</f>
        <v>77.339751303650218</v>
      </c>
    </row>
    <row r="67" spans="1:9" x14ac:dyDescent="0.2">
      <c r="A67" s="2">
        <v>2017</v>
      </c>
      <c r="B67" s="2" t="s">
        <v>19</v>
      </c>
      <c r="C67" s="2" t="s">
        <v>15</v>
      </c>
      <c r="D67" s="2" t="s">
        <v>23</v>
      </c>
      <c r="E67" s="6">
        <v>441128</v>
      </c>
      <c r="F67" s="5">
        <v>2490</v>
      </c>
      <c r="G67" s="9">
        <f>IF(Table1[[#This Row],[CarClass]]="hybrid",Table1[[#This Row],[NumCars]]*$O$1,Table1[[#This Row],[NumCars]]*$O$2)</f>
        <v>124500</v>
      </c>
      <c r="H67" s="9">
        <f>Table1[[#This Row],[Revenue]]-Table1[[#This Row],[Expenses]]</f>
        <v>316628</v>
      </c>
      <c r="I67" s="9">
        <f>Table1[[#This Row],[Profit]]/Table1[[#This Row],[NumCars]]</f>
        <v>127.15983935742972</v>
      </c>
    </row>
    <row r="68" spans="1:9" x14ac:dyDescent="0.2">
      <c r="A68" s="2">
        <v>2018</v>
      </c>
      <c r="B68" s="2" t="s">
        <v>14</v>
      </c>
      <c r="C68" s="2" t="s">
        <v>15</v>
      </c>
      <c r="D68" s="2" t="s">
        <v>23</v>
      </c>
      <c r="E68" s="6">
        <v>442178</v>
      </c>
      <c r="F68" s="5">
        <v>2478</v>
      </c>
      <c r="G68" s="9">
        <f>IF(Table1[[#This Row],[CarClass]]="hybrid",Table1[[#This Row],[NumCars]]*$O$1,Table1[[#This Row],[NumCars]]*$O$2)</f>
        <v>123900</v>
      </c>
      <c r="H68" s="9">
        <f>Table1[[#This Row],[Revenue]]-Table1[[#This Row],[Expenses]]</f>
        <v>318278</v>
      </c>
      <c r="I68" s="9">
        <f>Table1[[#This Row],[Profit]]/Table1[[#This Row],[NumCars]]</f>
        <v>128.44148506860373</v>
      </c>
    </row>
    <row r="69" spans="1:9" x14ac:dyDescent="0.2">
      <c r="A69" s="2">
        <v>2016</v>
      </c>
      <c r="B69" s="2" t="s">
        <v>14</v>
      </c>
      <c r="C69" s="2" t="s">
        <v>15</v>
      </c>
      <c r="D69" s="2" t="s">
        <v>21</v>
      </c>
      <c r="E69" s="6">
        <v>362538</v>
      </c>
      <c r="F69" s="5">
        <v>2441</v>
      </c>
      <c r="G69" s="9">
        <f>IF(Table1[[#This Row],[CarClass]]="hybrid",Table1[[#This Row],[NumCars]]*$O$1,Table1[[#This Row],[NumCars]]*$O$2)</f>
        <v>122050</v>
      </c>
      <c r="H69" s="9">
        <f>Table1[[#This Row],[Revenue]]-Table1[[#This Row],[Expenses]]</f>
        <v>240488</v>
      </c>
      <c r="I69" s="9">
        <f>Table1[[#This Row],[Profit]]/Table1[[#This Row],[NumCars]]</f>
        <v>98.520278574354776</v>
      </c>
    </row>
    <row r="70" spans="1:9" x14ac:dyDescent="0.2">
      <c r="A70" s="2">
        <v>2016</v>
      </c>
      <c r="B70" s="2" t="s">
        <v>14</v>
      </c>
      <c r="C70" s="2" t="s">
        <v>17</v>
      </c>
      <c r="D70" s="2" t="s">
        <v>21</v>
      </c>
      <c r="E70" s="6">
        <v>367850</v>
      </c>
      <c r="F70" s="5">
        <v>2417</v>
      </c>
      <c r="G70" s="9">
        <f>IF(Table1[[#This Row],[CarClass]]="hybrid",Table1[[#This Row],[NumCars]]*$O$1,Table1[[#This Row],[NumCars]]*$O$2)</f>
        <v>120850</v>
      </c>
      <c r="H70" s="9">
        <f>Table1[[#This Row],[Revenue]]-Table1[[#This Row],[Expenses]]</f>
        <v>247000</v>
      </c>
      <c r="I70" s="9">
        <f>Table1[[#This Row],[Profit]]/Table1[[#This Row],[NumCars]]</f>
        <v>102.19280099296648</v>
      </c>
    </row>
    <row r="71" spans="1:9" x14ac:dyDescent="0.2">
      <c r="A71" s="2">
        <v>2016</v>
      </c>
      <c r="B71" s="2" t="s">
        <v>14</v>
      </c>
      <c r="C71" s="2" t="s">
        <v>15</v>
      </c>
      <c r="D71" s="2" t="s">
        <v>22</v>
      </c>
      <c r="E71" s="6">
        <v>362442</v>
      </c>
      <c r="F71" s="5">
        <v>2352</v>
      </c>
      <c r="G71" s="9">
        <f>IF(Table1[[#This Row],[CarClass]]="hybrid",Table1[[#This Row],[NumCars]]*$O$1,Table1[[#This Row],[NumCars]]*$O$2)</f>
        <v>235200</v>
      </c>
      <c r="H71" s="9">
        <f>Table1[[#This Row],[Revenue]]-Table1[[#This Row],[Expenses]]</f>
        <v>127242</v>
      </c>
      <c r="I71" s="9">
        <f>Table1[[#This Row],[Profit]]/Table1[[#This Row],[NumCars]]</f>
        <v>54.099489795918366</v>
      </c>
    </row>
    <row r="72" spans="1:9" x14ac:dyDescent="0.2">
      <c r="A72" s="2">
        <v>2016</v>
      </c>
      <c r="B72" s="2" t="s">
        <v>14</v>
      </c>
      <c r="C72" s="2" t="s">
        <v>17</v>
      </c>
      <c r="D72" s="2" t="s">
        <v>22</v>
      </c>
      <c r="E72" s="6">
        <v>367600</v>
      </c>
      <c r="F72" s="5">
        <v>2333</v>
      </c>
      <c r="G72" s="9">
        <f>IF(Table1[[#This Row],[CarClass]]="hybrid",Table1[[#This Row],[NumCars]]*$O$1,Table1[[#This Row],[NumCars]]*$O$2)</f>
        <v>233300</v>
      </c>
      <c r="H72" s="9">
        <f>Table1[[#This Row],[Revenue]]-Table1[[#This Row],[Expenses]]</f>
        <v>134300</v>
      </c>
      <c r="I72" s="9">
        <f>Table1[[#This Row],[Profit]]/Table1[[#This Row],[NumCars]]</f>
        <v>57.565366480925846</v>
      </c>
    </row>
    <row r="73" spans="1:9" x14ac:dyDescent="0.2">
      <c r="A73" s="2">
        <v>2016</v>
      </c>
      <c r="B73" s="2" t="s">
        <v>14</v>
      </c>
      <c r="C73" s="2" t="s">
        <v>15</v>
      </c>
      <c r="D73" s="2" t="s">
        <v>23</v>
      </c>
      <c r="E73" s="6">
        <v>362164</v>
      </c>
      <c r="F73" s="5">
        <v>2315</v>
      </c>
      <c r="G73" s="9">
        <f>IF(Table1[[#This Row],[CarClass]]="hybrid",Table1[[#This Row],[NumCars]]*$O$1,Table1[[#This Row],[NumCars]]*$O$2)</f>
        <v>115750</v>
      </c>
      <c r="H73" s="9">
        <f>Table1[[#This Row],[Revenue]]-Table1[[#This Row],[Expenses]]</f>
        <v>246414</v>
      </c>
      <c r="I73" s="9">
        <f>Table1[[#This Row],[Profit]]/Table1[[#This Row],[NumCars]]</f>
        <v>106.44233261339093</v>
      </c>
    </row>
    <row r="74" spans="1:9" x14ac:dyDescent="0.2">
      <c r="A74" s="2">
        <v>2016</v>
      </c>
      <c r="B74" s="2" t="s">
        <v>14</v>
      </c>
      <c r="C74" s="2" t="s">
        <v>17</v>
      </c>
      <c r="D74" s="2" t="s">
        <v>23</v>
      </c>
      <c r="E74" s="6">
        <v>367179</v>
      </c>
      <c r="F74" s="5">
        <v>2269</v>
      </c>
      <c r="G74" s="9">
        <f>IF(Table1[[#This Row],[CarClass]]="hybrid",Table1[[#This Row],[NumCars]]*$O$1,Table1[[#This Row],[NumCars]]*$O$2)</f>
        <v>113450</v>
      </c>
      <c r="H74" s="9">
        <f>Table1[[#This Row],[Revenue]]-Table1[[#This Row],[Expenses]]</f>
        <v>253729</v>
      </c>
      <c r="I74" s="9">
        <f>Table1[[#This Row],[Profit]]/Table1[[#This Row],[NumCars]]</f>
        <v>111.82415160863816</v>
      </c>
    </row>
    <row r="75" spans="1:9" x14ac:dyDescent="0.2">
      <c r="A75" s="2">
        <v>2017</v>
      </c>
      <c r="B75" s="2" t="s">
        <v>20</v>
      </c>
      <c r="C75" s="2" t="s">
        <v>17</v>
      </c>
      <c r="D75" s="2" t="s">
        <v>16</v>
      </c>
      <c r="E75" s="6">
        <v>376277</v>
      </c>
      <c r="F75" s="5">
        <v>2092</v>
      </c>
      <c r="G75" s="9">
        <f>IF(Table1[[#This Row],[CarClass]]="hybrid",Table1[[#This Row],[NumCars]]*$O$1,Table1[[#This Row],[NumCars]]*$O$2)</f>
        <v>104600</v>
      </c>
      <c r="H75" s="9">
        <f>Table1[[#This Row],[Revenue]]-Table1[[#This Row],[Expenses]]</f>
        <v>271677</v>
      </c>
      <c r="I75" s="9">
        <f>Table1[[#This Row],[Profit]]/Table1[[#This Row],[NumCars]]</f>
        <v>129.86472275334609</v>
      </c>
    </row>
    <row r="76" spans="1:9" x14ac:dyDescent="0.2">
      <c r="A76" s="2">
        <v>2016</v>
      </c>
      <c r="B76" s="2" t="s">
        <v>20</v>
      </c>
      <c r="C76" s="2" t="s">
        <v>17</v>
      </c>
      <c r="D76" s="2" t="s">
        <v>21</v>
      </c>
      <c r="E76" s="6">
        <v>309778</v>
      </c>
      <c r="F76" s="5">
        <v>1969</v>
      </c>
      <c r="G76" s="9">
        <f>IF(Table1[[#This Row],[CarClass]]="hybrid",Table1[[#This Row],[NumCars]]*$O$1,Table1[[#This Row],[NumCars]]*$O$2)</f>
        <v>98450</v>
      </c>
      <c r="H76" s="9">
        <f>Table1[[#This Row],[Revenue]]-Table1[[#This Row],[Expenses]]</f>
        <v>211328</v>
      </c>
      <c r="I76" s="9">
        <f>Table1[[#This Row],[Profit]]/Table1[[#This Row],[NumCars]]</f>
        <v>107.32757745048248</v>
      </c>
    </row>
    <row r="77" spans="1:9" x14ac:dyDescent="0.2">
      <c r="A77" s="2">
        <v>2016</v>
      </c>
      <c r="B77" s="2" t="s">
        <v>20</v>
      </c>
      <c r="C77" s="2" t="s">
        <v>17</v>
      </c>
      <c r="D77" s="2" t="s">
        <v>22</v>
      </c>
      <c r="E77" s="6">
        <v>310194</v>
      </c>
      <c r="F77" s="5">
        <v>1926</v>
      </c>
      <c r="G77" s="9">
        <f>IF(Table1[[#This Row],[CarClass]]="hybrid",Table1[[#This Row],[NumCars]]*$O$1,Table1[[#This Row],[NumCars]]*$O$2)</f>
        <v>192600</v>
      </c>
      <c r="H77" s="9">
        <f>Table1[[#This Row],[Revenue]]-Table1[[#This Row],[Expenses]]</f>
        <v>117594</v>
      </c>
      <c r="I77" s="9">
        <f>Table1[[#This Row],[Profit]]/Table1[[#This Row],[NumCars]]</f>
        <v>61.056074766355138</v>
      </c>
    </row>
    <row r="78" spans="1:9" x14ac:dyDescent="0.2">
      <c r="A78" s="2">
        <v>2018</v>
      </c>
      <c r="B78" s="2" t="s">
        <v>20</v>
      </c>
      <c r="C78" s="2" t="s">
        <v>15</v>
      </c>
      <c r="D78" s="2" t="s">
        <v>21</v>
      </c>
      <c r="E78" s="6">
        <v>337012</v>
      </c>
      <c r="F78" s="5">
        <v>1900</v>
      </c>
      <c r="G78" s="9">
        <f>IF(Table1[[#This Row],[CarClass]]="hybrid",Table1[[#This Row],[NumCars]]*$O$1,Table1[[#This Row],[NumCars]]*$O$2)</f>
        <v>95000</v>
      </c>
      <c r="H78" s="9">
        <f>Table1[[#This Row],[Revenue]]-Table1[[#This Row],[Expenses]]</f>
        <v>242012</v>
      </c>
      <c r="I78" s="9">
        <f>Table1[[#This Row],[Profit]]/Table1[[#This Row],[NumCars]]</f>
        <v>127.37473684210526</v>
      </c>
    </row>
    <row r="79" spans="1:9" x14ac:dyDescent="0.2">
      <c r="A79" s="2">
        <v>2016</v>
      </c>
      <c r="B79" s="2" t="s">
        <v>20</v>
      </c>
      <c r="C79" s="2" t="s">
        <v>17</v>
      </c>
      <c r="D79" s="2" t="s">
        <v>23</v>
      </c>
      <c r="E79" s="6">
        <v>309821</v>
      </c>
      <c r="F79" s="5">
        <v>1878</v>
      </c>
      <c r="G79" s="9">
        <f>IF(Table1[[#This Row],[CarClass]]="hybrid",Table1[[#This Row],[NumCars]]*$O$1,Table1[[#This Row],[NumCars]]*$O$2)</f>
        <v>93900</v>
      </c>
      <c r="H79" s="9">
        <f>Table1[[#This Row],[Revenue]]-Table1[[#This Row],[Expenses]]</f>
        <v>215921</v>
      </c>
      <c r="I79" s="9">
        <f>Table1[[#This Row],[Profit]]/Table1[[#This Row],[NumCars]]</f>
        <v>114.97390841320554</v>
      </c>
    </row>
    <row r="80" spans="1:9" x14ac:dyDescent="0.2">
      <c r="A80" s="2">
        <v>2018</v>
      </c>
      <c r="B80" s="2" t="s">
        <v>20</v>
      </c>
      <c r="C80" s="2" t="s">
        <v>15</v>
      </c>
      <c r="D80" s="2" t="s">
        <v>22</v>
      </c>
      <c r="E80" s="6">
        <v>336461</v>
      </c>
      <c r="F80" s="5">
        <v>1856</v>
      </c>
      <c r="G80" s="9">
        <f>IF(Table1[[#This Row],[CarClass]]="hybrid",Table1[[#This Row],[NumCars]]*$O$1,Table1[[#This Row],[NumCars]]*$O$2)</f>
        <v>185600</v>
      </c>
      <c r="H80" s="9">
        <f>Table1[[#This Row],[Revenue]]-Table1[[#This Row],[Expenses]]</f>
        <v>150861</v>
      </c>
      <c r="I80" s="9">
        <f>Table1[[#This Row],[Profit]]/Table1[[#This Row],[NumCars]]</f>
        <v>81.282866379310349</v>
      </c>
    </row>
    <row r="81" spans="1:9" x14ac:dyDescent="0.2">
      <c r="A81" s="2">
        <v>2018</v>
      </c>
      <c r="B81" s="2" t="s">
        <v>20</v>
      </c>
      <c r="C81" s="2" t="s">
        <v>15</v>
      </c>
      <c r="D81" s="2" t="s">
        <v>23</v>
      </c>
      <c r="E81" s="6">
        <v>337093</v>
      </c>
      <c r="F81" s="5">
        <v>1821</v>
      </c>
      <c r="G81" s="9">
        <f>IF(Table1[[#This Row],[CarClass]]="hybrid",Table1[[#This Row],[NumCars]]*$O$1,Table1[[#This Row],[NumCars]]*$O$2)</f>
        <v>91050</v>
      </c>
      <c r="H81" s="9">
        <f>Table1[[#This Row],[Revenue]]-Table1[[#This Row],[Expenses]]</f>
        <v>246043</v>
      </c>
      <c r="I81" s="9">
        <f>Table1[[#This Row],[Profit]]/Table1[[#This Row],[NumCars]]</f>
        <v>135.11422295442065</v>
      </c>
    </row>
    <row r="82" spans="1:9" x14ac:dyDescent="0.2">
      <c r="A82" s="2" t="s">
        <v>24</v>
      </c>
    </row>
    <row r="85" spans="1:9" x14ac:dyDescent="0.2">
      <c r="A85" s="7" t="s">
        <v>36</v>
      </c>
      <c r="B85" s="2" t="s">
        <v>26</v>
      </c>
      <c r="E85" s="2"/>
      <c r="F85" s="2"/>
    </row>
    <row r="86" spans="1:9" x14ac:dyDescent="0.2">
      <c r="A86" s="7" t="s">
        <v>27</v>
      </c>
      <c r="B86" s="10" t="s">
        <v>16</v>
      </c>
      <c r="C86" s="10" t="s">
        <v>22</v>
      </c>
      <c r="D86" s="10" t="s">
        <v>23</v>
      </c>
      <c r="E86" s="10" t="s">
        <v>21</v>
      </c>
      <c r="F86" s="10" t="s">
        <v>28</v>
      </c>
      <c r="G86" s="7"/>
      <c r="H86" s="7"/>
      <c r="I86" s="7"/>
    </row>
    <row r="87" spans="1:9" x14ac:dyDescent="0.2">
      <c r="A87" s="8" t="s">
        <v>17</v>
      </c>
      <c r="B87" s="9">
        <v>4480369</v>
      </c>
      <c r="C87" s="9">
        <v>2390266</v>
      </c>
      <c r="D87" s="9">
        <v>4046834</v>
      </c>
      <c r="E87" s="9">
        <v>3938690</v>
      </c>
      <c r="F87" s="9">
        <v>14856159</v>
      </c>
    </row>
    <row r="88" spans="1:9" x14ac:dyDescent="0.2">
      <c r="A88" s="8" t="s">
        <v>15</v>
      </c>
      <c r="B88" s="9">
        <v>4351787</v>
      </c>
      <c r="C88" s="9">
        <v>1828665</v>
      </c>
      <c r="D88" s="9">
        <v>3264042</v>
      </c>
      <c r="E88" s="9">
        <v>3184712</v>
      </c>
      <c r="F88" s="9">
        <v>12629206</v>
      </c>
    </row>
    <row r="89" spans="1:9" x14ac:dyDescent="0.2">
      <c r="A89" s="8" t="s">
        <v>28</v>
      </c>
      <c r="B89" s="9">
        <v>8832156</v>
      </c>
      <c r="C89" s="9">
        <v>4218931</v>
      </c>
      <c r="D89" s="9">
        <v>7310876</v>
      </c>
      <c r="E89" s="9">
        <v>7123402</v>
      </c>
      <c r="F89" s="9">
        <v>27485365</v>
      </c>
    </row>
    <row r="92" spans="1:9" x14ac:dyDescent="0.2">
      <c r="A92" s="7" t="s">
        <v>39</v>
      </c>
      <c r="B92" s="2" t="s">
        <v>26</v>
      </c>
      <c r="E92" s="2"/>
      <c r="F92" s="2"/>
    </row>
    <row r="93" spans="1:9" x14ac:dyDescent="0.2">
      <c r="A93" s="7" t="s">
        <v>27</v>
      </c>
      <c r="B93" s="10" t="s">
        <v>16</v>
      </c>
      <c r="C93" s="10" t="s">
        <v>22</v>
      </c>
      <c r="D93" s="10" t="s">
        <v>23</v>
      </c>
      <c r="E93" s="10" t="s">
        <v>21</v>
      </c>
      <c r="F93" s="10" t="s">
        <v>28</v>
      </c>
      <c r="G93" s="7"/>
      <c r="H93" s="7"/>
      <c r="I93" s="7"/>
    </row>
    <row r="94" spans="1:9" x14ac:dyDescent="0.2">
      <c r="A94" s="8" t="s">
        <v>17</v>
      </c>
      <c r="B94" s="9">
        <v>448036.9</v>
      </c>
      <c r="C94" s="9">
        <v>239026.6</v>
      </c>
      <c r="D94" s="9">
        <v>404683.4</v>
      </c>
      <c r="E94" s="9">
        <v>393869</v>
      </c>
      <c r="F94" s="9">
        <v>371403.97499999998</v>
      </c>
    </row>
    <row r="95" spans="1:9" x14ac:dyDescent="0.2">
      <c r="A95" s="8" t="s">
        <v>15</v>
      </c>
      <c r="B95" s="9">
        <v>435178.7</v>
      </c>
      <c r="C95" s="9">
        <v>182866.5</v>
      </c>
      <c r="D95" s="9">
        <v>326404.2</v>
      </c>
      <c r="E95" s="9">
        <v>318471.2</v>
      </c>
      <c r="F95" s="9">
        <v>315730.15000000002</v>
      </c>
    </row>
    <row r="96" spans="1:9" x14ac:dyDescent="0.2">
      <c r="A96" s="8" t="s">
        <v>28</v>
      </c>
      <c r="B96" s="9">
        <v>441607.8</v>
      </c>
      <c r="C96" s="9">
        <v>210946.55</v>
      </c>
      <c r="D96" s="9">
        <v>365543.8</v>
      </c>
      <c r="E96" s="9">
        <v>356170.1</v>
      </c>
      <c r="F96" s="9">
        <v>343567.0625</v>
      </c>
    </row>
    <row r="99" spans="1:16" x14ac:dyDescent="0.2">
      <c r="A99" s="4" t="s">
        <v>29</v>
      </c>
      <c r="E99" s="2"/>
      <c r="F99" s="2"/>
    </row>
    <row r="100" spans="1:16" x14ac:dyDescent="0.2">
      <c r="A100" s="11" t="s">
        <v>41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 x14ac:dyDescent="0.2">
      <c r="A102" s="3" t="s">
        <v>30</v>
      </c>
      <c r="E102" s="2"/>
      <c r="F102" s="2"/>
    </row>
    <row r="103" spans="1:16" x14ac:dyDescent="0.2">
      <c r="A103" s="11" t="s">
        <v>40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</sheetData>
  <mergeCells count="2">
    <mergeCell ref="A100:P100"/>
    <mergeCell ref="A103:O103"/>
  </mergeCell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Analysis by</vt:lpstr>
      <vt:lpstr>Data</vt:lpstr>
      <vt:lpstr>Sorted</vt:lpstr>
      <vt:lpstr>Airport</vt:lpstr>
      <vt:lpstr>Initial Analysis</vt:lpstr>
      <vt:lpstr>Profit 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2019-09-23T08:30:17Z</dcterms:created>
  <dcterms:modified xsi:type="dcterms:W3CDTF">2019-09-23T14:27:28Z</dcterms:modified>
</cp:coreProperties>
</file>