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24226"/>
  <mc:AlternateContent xmlns:mc="http://schemas.openxmlformats.org/markup-compatibility/2006">
    <mc:Choice Requires="x15">
      <x15ac:absPath xmlns:x15ac="http://schemas.microsoft.com/office/spreadsheetml/2010/11/ac" url="D:\Windows\ServiceProfiles\NetworkService\AppData\Local\Packages\oice_16_974fa576_32c1d314_17f2\AC\Temp\"/>
    </mc:Choice>
  </mc:AlternateContent>
  <xr:revisionPtr revIDLastSave="0" documentId="8_{1B656093-8724-1D4A-98A0-3551D0391B34}" xr6:coauthVersionLast="45" xr6:coauthVersionMax="45" xr10:uidLastSave="{00000000-0000-0000-0000-000000000000}"/>
  <bookViews>
    <workbookView xWindow="-120" yWindow="-120" windowWidth="15600" windowHeight="11760" activeTab="3" xr2:uid="{00000000-000D-0000-FFFF-FFFF00000000}"/>
  </bookViews>
  <sheets>
    <sheet name="Problem" sheetId="4" r:id="rId1"/>
    <sheet name="Answer" sheetId="3" r:id="rId2"/>
    <sheet name="Worksheet" sheetId="1" r:id="rId3"/>
    <sheet name="Chart" sheetId="2" r:id="rId4"/>
  </sheets>
  <definedNames>
    <definedName name="__123Graph_A" hidden="1">Chart!$E$44:$E$50</definedName>
    <definedName name="__123Graph_AORIGINAL" hidden="1">Chart!$E$44:$E$50</definedName>
    <definedName name="__123Graph_X" hidden="1">Chart!$D$44:$D$50</definedName>
    <definedName name="__123Graph_XORIGINAL" hidden="1">Chart!$D$44:$D$50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1" i="1" l="1"/>
  <c r="J21" i="1"/>
  <c r="E45" i="2"/>
  <c r="H19" i="1"/>
  <c r="J19" i="1"/>
  <c r="E44" i="2"/>
  <c r="H20" i="1"/>
  <c r="J20" i="1"/>
  <c r="E46" i="2"/>
  <c r="H22" i="1"/>
  <c r="J22" i="1"/>
  <c r="E47" i="2"/>
  <c r="H24" i="1"/>
  <c r="J24" i="1"/>
  <c r="E48" i="2"/>
  <c r="H25" i="1"/>
  <c r="J25" i="1"/>
  <c r="E49" i="2"/>
  <c r="H26" i="1"/>
  <c r="J26" i="1"/>
  <c r="E50" i="2"/>
  <c r="E51" i="2"/>
  <c r="F45" i="2"/>
  <c r="L7" i="2"/>
  <c r="F46" i="2"/>
  <c r="L8" i="2"/>
  <c r="F47" i="2"/>
  <c r="L9" i="2"/>
  <c r="F48" i="2"/>
  <c r="L10" i="2"/>
  <c r="F49" i="2"/>
  <c r="L11" i="2"/>
  <c r="F50" i="2"/>
  <c r="L12" i="2"/>
  <c r="F44" i="2"/>
  <c r="L6" i="2"/>
  <c r="L10" i="3"/>
  <c r="G10" i="3"/>
  <c r="H15" i="1"/>
  <c r="I15" i="1"/>
  <c r="N22" i="3"/>
  <c r="N23" i="3"/>
  <c r="O24" i="3"/>
  <c r="C17" i="3"/>
  <c r="C18" i="3"/>
  <c r="C19" i="3"/>
  <c r="C20" i="3"/>
  <c r="C21" i="3"/>
  <c r="C22" i="3"/>
  <c r="C24" i="3"/>
  <c r="D24" i="3"/>
  <c r="D25" i="3"/>
  <c r="I15" i="3"/>
  <c r="I16" i="3"/>
  <c r="I18" i="3"/>
  <c r="N27" i="3"/>
  <c r="O28" i="3"/>
  <c r="O29" i="3"/>
  <c r="H14" i="1"/>
  <c r="I14" i="1"/>
  <c r="N19" i="3"/>
  <c r="H13" i="1"/>
  <c r="N18" i="3"/>
  <c r="O19" i="3"/>
  <c r="H11" i="1"/>
  <c r="O16" i="3"/>
  <c r="H12" i="1"/>
  <c r="O17" i="3"/>
  <c r="H10" i="1"/>
  <c r="O15" i="3"/>
  <c r="I10" i="1"/>
  <c r="L10" i="1"/>
  <c r="I11" i="1"/>
  <c r="L11" i="1"/>
  <c r="I12" i="1"/>
  <c r="L12" i="1"/>
  <c r="I13" i="1"/>
  <c r="L13" i="1"/>
  <c r="L14" i="1"/>
  <c r="M14" i="1"/>
  <c r="L15" i="1"/>
  <c r="M15" i="1"/>
  <c r="H16" i="1"/>
  <c r="I16" i="1"/>
  <c r="L16" i="1"/>
  <c r="M16" i="1"/>
  <c r="H17" i="1"/>
  <c r="I17" i="1"/>
  <c r="H18" i="1"/>
  <c r="I18" i="1"/>
  <c r="K18" i="1"/>
  <c r="I19" i="1"/>
  <c r="K19" i="1"/>
  <c r="I20" i="1"/>
  <c r="K20" i="1"/>
  <c r="I21" i="1"/>
  <c r="K21" i="1"/>
  <c r="I22" i="1"/>
  <c r="K22" i="1"/>
  <c r="B23" i="1"/>
  <c r="C23" i="1"/>
  <c r="I24" i="1"/>
  <c r="K24" i="1"/>
  <c r="I25" i="1"/>
  <c r="K25" i="1"/>
  <c r="I26" i="1"/>
  <c r="K26" i="1"/>
  <c r="H27" i="1"/>
  <c r="I27" i="1"/>
  <c r="G28" i="1"/>
  <c r="H28" i="1"/>
  <c r="I28" i="1"/>
  <c r="J28" i="1"/>
  <c r="K28" i="1"/>
  <c r="L28" i="1"/>
  <c r="M28" i="1"/>
  <c r="J29" i="1"/>
  <c r="K29" i="1"/>
  <c r="L29" i="1"/>
  <c r="M29" i="1"/>
  <c r="J30" i="1"/>
  <c r="K30" i="1"/>
  <c r="L30" i="1"/>
  <c r="M30" i="1"/>
  <c r="O20" i="3"/>
</calcChain>
</file>

<file path=xl/sharedStrings.xml><?xml version="1.0" encoding="utf-8"?>
<sst xmlns="http://schemas.openxmlformats.org/spreadsheetml/2006/main" count="123" uniqueCount="87">
  <si>
    <t>Nikki Cleaners</t>
  </si>
  <si>
    <t>Work Sheet</t>
  </si>
  <si>
    <t>Trial Balance</t>
  </si>
  <si>
    <t>Adjustments</t>
  </si>
  <si>
    <t>Adj. T/Balance</t>
  </si>
  <si>
    <t>Income Statement</t>
  </si>
  <si>
    <t>Balance Sheet</t>
  </si>
  <si>
    <t>Account Title</t>
  </si>
  <si>
    <t>Dr.</t>
  </si>
  <si>
    <t>Cr.</t>
  </si>
  <si>
    <t>Cash</t>
  </si>
  <si>
    <t>Cleaning supplies</t>
  </si>
  <si>
    <t>Prepaid insurance</t>
  </si>
  <si>
    <t>Equipment</t>
  </si>
  <si>
    <t>Accumulated depr.</t>
  </si>
  <si>
    <t>Accounts payable</t>
  </si>
  <si>
    <t>Revenue</t>
  </si>
  <si>
    <t>Rent expense</t>
  </si>
  <si>
    <t>Wages expense</t>
  </si>
  <si>
    <t>Utilities expense</t>
  </si>
  <si>
    <t>Misc. expense</t>
  </si>
  <si>
    <t>Supplies expense</t>
  </si>
  <si>
    <t>Insurance expense</t>
  </si>
  <si>
    <t>Depreciation exp.</t>
  </si>
  <si>
    <t>Wages payable</t>
  </si>
  <si>
    <t>FORM1</t>
  </si>
  <si>
    <t>Net income</t>
  </si>
  <si>
    <t>Chart</t>
  </si>
  <si>
    <t>Data Table</t>
  </si>
  <si>
    <t>Rent</t>
  </si>
  <si>
    <t>Utilities</t>
  </si>
  <si>
    <t>Wages</t>
  </si>
  <si>
    <t>Misc.</t>
  </si>
  <si>
    <t>Supplies</t>
  </si>
  <si>
    <t>Insurance</t>
  </si>
  <si>
    <t>Depreciation</t>
  </si>
  <si>
    <t>Service Company Worksheet</t>
  </si>
  <si>
    <t>Student Name:</t>
  </si>
  <si>
    <t>P1WORK</t>
  </si>
  <si>
    <t>Excel Applications for Accounting Principles: Website Problem</t>
  </si>
  <si>
    <t>Answer sheet for requirements 5 and 6</t>
  </si>
  <si>
    <t>6)</t>
  </si>
  <si>
    <t>National Averages</t>
  </si>
  <si>
    <t>Comments:</t>
  </si>
  <si>
    <t>5)  Financial Statements</t>
  </si>
  <si>
    <t>SERVICE COMPANY WORKSHEET</t>
  </si>
  <si>
    <t>by Gaylord N. Smith</t>
  </si>
  <si>
    <t>Wikki Cleaners</t>
  </si>
  <si>
    <t>For Year Ended December 31, 2012</t>
  </si>
  <si>
    <t>Wikki Lee, drawing</t>
  </si>
  <si>
    <t>Wikki Lee, capital</t>
  </si>
  <si>
    <t>a</t>
  </si>
  <si>
    <t>b</t>
  </si>
  <si>
    <t>c</t>
  </si>
  <si>
    <t>d</t>
  </si>
  <si>
    <t>For the Year Ended 31 Dec 2012</t>
  </si>
  <si>
    <t>Revenues</t>
  </si>
  <si>
    <t>Expenses</t>
  </si>
  <si>
    <t>wages</t>
  </si>
  <si>
    <t>utilities</t>
  </si>
  <si>
    <t>Misc</t>
  </si>
  <si>
    <t>Suppliers</t>
  </si>
  <si>
    <t>Net Income</t>
  </si>
  <si>
    <t>Statement of Retained Income</t>
  </si>
  <si>
    <t>For the Year ended 31 Dec 2012</t>
  </si>
  <si>
    <t>Beginning Retained Earning</t>
  </si>
  <si>
    <t>Add:Net Income</t>
  </si>
  <si>
    <t>Less:Dividend</t>
  </si>
  <si>
    <t>Ending Retained Earning</t>
  </si>
  <si>
    <t xml:space="preserve">As at 31st Dec 2012 </t>
  </si>
  <si>
    <t>Asset</t>
  </si>
  <si>
    <t>Cleaning Suppliers</t>
  </si>
  <si>
    <t>Prepaid Insurance</t>
  </si>
  <si>
    <t>Total Asset</t>
  </si>
  <si>
    <t>Liabilities</t>
  </si>
  <si>
    <t>Account Payable</t>
  </si>
  <si>
    <t>Total Liabilities</t>
  </si>
  <si>
    <t>Stockholders Equity</t>
  </si>
  <si>
    <t>Common Stock</t>
  </si>
  <si>
    <t>Retained Earning</t>
  </si>
  <si>
    <t>Total Shareholder Equity</t>
  </si>
  <si>
    <t>Total Liabilities and Shareholders Equity</t>
  </si>
  <si>
    <t>less Accumilated  Depreciation</t>
  </si>
  <si>
    <t>Wges Payable</t>
  </si>
  <si>
    <t>National Avg</t>
  </si>
  <si>
    <t>Wikkii Cleaners</t>
  </si>
  <si>
    <t>Miscelenious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</si>
</sst>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1">
    <font>
      <sz val="12"/>
      <name val="Arial MT"/>
    </font>
    <font>
      <sz val="10"/>
      <name val="Arial"/>
    </font>
    <font>
      <sz val="10"/>
      <color indexed="12"/>
      <name val="Courier"/>
    </font>
    <font>
      <b/>
      <i/>
      <sz val="12"/>
      <color indexed="42"/>
      <name val="Arial MT"/>
      <family val="2"/>
    </font>
    <font>
      <sz val="12"/>
      <color indexed="42"/>
      <name val="Arial MT"/>
      <family val="2"/>
    </font>
    <font>
      <i/>
      <sz val="12"/>
      <color indexed="42"/>
      <name val="Arial MT"/>
      <family val="2"/>
    </font>
    <font>
      <b/>
      <sz val="12"/>
      <color indexed="8"/>
      <name val="Arial MT"/>
      <family val="2"/>
    </font>
    <font>
      <sz val="12"/>
      <color indexed="12"/>
      <name val="Arial"/>
      <family val="2"/>
    </font>
    <font>
      <u/>
      <sz val="12"/>
      <name val="Arial MT"/>
    </font>
    <font>
      <b/>
      <sz val="12"/>
      <name val="Arial MT"/>
    </font>
    <font>
      <sz val="8"/>
      <name val="Arial MT"/>
    </font>
  </fonts>
  <fills count="4">
    <fill>
      <patternFill patternType="none"/>
    </fill>
    <fill>
      <patternFill patternType="gray125"/>
    </fill>
    <fill>
      <patternFill patternType="solid">
        <fgColor indexed="62"/>
        <bgColor indexed="62"/>
      </patternFill>
    </fill>
    <fill>
      <patternFill patternType="solid">
        <fgColor indexed="22"/>
        <bgColor indexed="22"/>
      </patternFill>
    </fill>
  </fills>
  <borders count="14">
    <border>
      <left/>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top/>
      <bottom style="thin">
        <color indexed="8"/>
      </bottom>
      <diagonal/>
    </border>
    <border>
      <left/>
      <right/>
      <top/>
      <bottom style="double">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50">
    <xf numFmtId="0" fontId="0" fillId="0" borderId="0" xfId="0"/>
    <xf numFmtId="0" fontId="2" fillId="0" borderId="0" xfId="0" applyFont="1" applyProtection="1">
      <protection locked="0"/>
    </xf>
    <xf numFmtId="0" fontId="3" fillId="2" borderId="1" xfId="0" applyFont="1" applyFill="1" applyBorder="1" applyAlignment="1">
      <alignment horizontal="centerContinuous"/>
    </xf>
    <xf numFmtId="0" fontId="4" fillId="2" borderId="2" xfId="0" applyFont="1" applyFill="1" applyBorder="1" applyAlignment="1">
      <alignment horizontal="centerContinuous"/>
    </xf>
    <xf numFmtId="0" fontId="4" fillId="2" borderId="2" xfId="0" applyFont="1" applyFill="1" applyBorder="1" applyAlignment="1" applyProtection="1">
      <alignment horizontal="centerContinuous"/>
      <protection locked="0"/>
    </xf>
    <xf numFmtId="0" fontId="4" fillId="2" borderId="3" xfId="0" applyFont="1" applyFill="1" applyBorder="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0" fillId="0" borderId="4" xfId="0" applyBorder="1"/>
    <xf numFmtId="0" fontId="0" fillId="0" borderId="4" xfId="0" applyBorder="1" applyAlignment="1">
      <alignment horizontal="center"/>
    </xf>
    <xf numFmtId="37" fontId="0" fillId="0" borderId="0" xfId="0" applyNumberFormat="1" applyProtection="1"/>
    <xf numFmtId="37" fontId="0" fillId="0" borderId="4" xfId="0" applyNumberFormat="1" applyBorder="1" applyProtection="1"/>
    <xf numFmtId="37" fontId="0" fillId="0" borderId="5" xfId="0" applyNumberFormat="1" applyBorder="1" applyProtection="1"/>
    <xf numFmtId="0" fontId="0" fillId="3" borderId="1" xfId="0" applyFill="1" applyBorder="1" applyAlignment="1">
      <alignment horizontal="centerContinuous"/>
    </xf>
    <xf numFmtId="0" fontId="0" fillId="3" borderId="3" xfId="0" applyFill="1" applyBorder="1" applyAlignment="1">
      <alignment horizontal="centerContinuous"/>
    </xf>
    <xf numFmtId="0" fontId="0" fillId="3" borderId="6" xfId="0" applyFill="1" applyBorder="1" applyAlignment="1">
      <alignment horizontal="centerContinuous"/>
    </xf>
    <xf numFmtId="0" fontId="0" fillId="3" borderId="7" xfId="0" applyFill="1" applyBorder="1" applyAlignment="1">
      <alignment horizontal="centerContinuous"/>
    </xf>
    <xf numFmtId="0" fontId="0" fillId="3" borderId="8" xfId="0" applyFill="1" applyBorder="1"/>
    <xf numFmtId="0" fontId="0" fillId="3" borderId="9" xfId="0" applyFill="1" applyBorder="1"/>
    <xf numFmtId="0" fontId="0" fillId="3" borderId="10" xfId="0" applyFill="1" applyBorder="1"/>
    <xf numFmtId="0" fontId="0" fillId="0" borderId="0" xfId="0" applyProtection="1">
      <protection locked="0"/>
    </xf>
    <xf numFmtId="37" fontId="6" fillId="3" borderId="5" xfId="0" quotePrefix="1" applyNumberFormat="1" applyFont="1" applyFill="1" applyBorder="1" applyAlignment="1" applyProtection="1">
      <alignment horizontal="right"/>
      <protection locked="0"/>
    </xf>
    <xf numFmtId="0" fontId="7" fillId="0" borderId="0" xfId="0" applyFont="1" applyProtection="1">
      <protection locked="0"/>
    </xf>
    <xf numFmtId="37" fontId="7" fillId="0" borderId="0" xfId="0" applyNumberFormat="1" applyFont="1" applyProtection="1">
      <protection locked="0"/>
    </xf>
    <xf numFmtId="37" fontId="7" fillId="0" borderId="4" xfId="0" applyNumberFormat="1" applyFont="1" applyBorder="1" applyProtection="1">
      <protection locked="0"/>
    </xf>
    <xf numFmtId="0" fontId="0" fillId="0" borderId="0" xfId="0" applyAlignment="1">
      <alignment horizontal="left"/>
    </xf>
    <xf numFmtId="0" fontId="4" fillId="2" borderId="11" xfId="0" applyFont="1" applyFill="1" applyBorder="1" applyAlignment="1">
      <alignment horizontal="centerContinuous"/>
    </xf>
    <xf numFmtId="0" fontId="9" fillId="0" borderId="0" xfId="0" applyFont="1" applyAlignment="1">
      <alignment horizontal="right"/>
    </xf>
    <xf numFmtId="0" fontId="0" fillId="0" borderId="0" xfId="0" quotePrefix="1" applyAlignment="1">
      <alignment horizontal="left"/>
    </xf>
    <xf numFmtId="0" fontId="0" fillId="0" borderId="11" xfId="0" applyBorder="1"/>
    <xf numFmtId="0" fontId="0" fillId="0" borderId="12" xfId="0" applyBorder="1"/>
    <xf numFmtId="0" fontId="0" fillId="0" borderId="13" xfId="0" applyBorder="1"/>
    <xf numFmtId="0" fontId="8" fillId="0" borderId="0" xfId="0" applyFont="1" applyAlignment="1">
      <alignment horizontal="center"/>
    </xf>
    <xf numFmtId="165" fontId="0" fillId="0" borderId="0" xfId="0" applyNumberFormat="1"/>
    <xf numFmtId="165" fontId="0" fillId="0" borderId="11" xfId="0" applyNumberFormat="1" applyBorder="1"/>
    <xf numFmtId="165" fontId="0" fillId="0" borderId="13" xfId="0" applyNumberFormat="1" applyBorder="1"/>
    <xf numFmtId="0" fontId="9" fillId="0" borderId="0" xfId="0" applyFont="1" applyAlignment="1">
      <alignment horizontal="left"/>
    </xf>
    <xf numFmtId="0" fontId="7" fillId="0" borderId="0" xfId="0" applyFont="1" applyBorder="1" applyProtection="1">
      <protection locked="0"/>
    </xf>
    <xf numFmtId="0" fontId="5" fillId="2" borderId="11" xfId="0" applyFont="1" applyFill="1" applyBorder="1" applyAlignment="1">
      <alignment horizontal="centerContinuous"/>
    </xf>
    <xf numFmtId="37" fontId="7" fillId="0" borderId="0" xfId="0" applyNumberFormat="1" applyFont="1" applyProtection="1"/>
    <xf numFmtId="37" fontId="6" fillId="3" borderId="5" xfId="0" quotePrefix="1" applyNumberFormat="1" applyFont="1" applyFill="1" applyBorder="1" applyAlignment="1" applyProtection="1">
      <alignment horizontal="right"/>
    </xf>
    <xf numFmtId="0" fontId="9" fillId="0" borderId="0" xfId="0" applyFont="1"/>
    <xf numFmtId="0" fontId="0" fillId="0" borderId="0" xfId="0" applyFont="1"/>
    <xf numFmtId="37" fontId="0" fillId="0" borderId="0" xfId="0" applyNumberFormat="1"/>
    <xf numFmtId="37" fontId="0" fillId="0" borderId="11" xfId="0" applyNumberFormat="1" applyBorder="1"/>
    <xf numFmtId="37" fontId="9" fillId="0" borderId="13" xfId="0" applyNumberFormat="1" applyFont="1" applyBorder="1"/>
    <xf numFmtId="164" fontId="0" fillId="0" borderId="0" xfId="1" applyFont="1"/>
    <xf numFmtId="164" fontId="9" fillId="0" borderId="13" xfId="1" applyFont="1" applyBorder="1"/>
    <xf numFmtId="165" fontId="0" fillId="0" borderId="0" xfId="2" applyNumberFormat="1" applyFont="1"/>
    <xf numFmtId="0" fontId="9" fillId="0" borderId="0" xfId="0" applyFont="1" applyAlignment="1">
      <alignment horizontal="center"/>
    </xf>
  </cellXfs>
  <cellStyles count="3">
    <cellStyle name="Comma" xfId="1" builtinId="3"/>
    <cellStyle name="Normal" xfId="0" builtinId="0"/>
    <cellStyle name="Per cent"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US" sz="1800" b="0" i="0" u="none" strike="noStrike" baseline="0">
                <a:solidFill>
                  <a:srgbClr val="000000"/>
                </a:solidFill>
                <a:latin typeface="Arial MT"/>
              </a:rPr>
              <a:t>Wikki Cleaners</a:t>
            </a:r>
          </a:p>
          <a:p>
            <a:pPr>
              <a:defRPr sz="1000" b="0" i="0" u="none" strike="noStrike" baseline="0">
                <a:solidFill>
                  <a:srgbClr val="000000"/>
                </a:solidFill>
                <a:latin typeface="Arial"/>
                <a:ea typeface="Arial"/>
                <a:cs typeface="Arial"/>
              </a:defRPr>
            </a:pPr>
            <a:r>
              <a:rPr lang="en-US" sz="1000" b="0" i="0" u="none" strike="noStrike" baseline="0">
                <a:solidFill>
                  <a:srgbClr val="000000"/>
                </a:solidFill>
                <a:latin typeface="Arial MT"/>
              </a:rPr>
              <a:t>Expense Breakdown</a:t>
            </a:r>
          </a:p>
        </c:rich>
      </c:tx>
      <c:layout>
        <c:manualLayout>
          <c:xMode val="edge"/>
          <c:yMode val="edge"/>
          <c:x val="0.34724865052245829"/>
          <c:y val="3.5821010178605721E-2"/>
        </c:manualLayout>
      </c:layout>
      <c:overlay val="0"/>
      <c:spPr>
        <a:solidFill>
          <a:srgbClr val="FFFFFF"/>
        </a:solidFill>
        <a:ln w="12700">
          <a:solidFill>
            <a:srgbClr val="000000"/>
          </a:solidFill>
          <a:prstDash val="solid"/>
        </a:ln>
        <a:effectLst>
          <a:outerShdw dist="35921" dir="2700000" algn="br">
            <a:srgbClr val="000000"/>
          </a:outerShdw>
        </a:effectLst>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4667931688804554"/>
          <c:y val="0.44477611940298506"/>
          <c:w val="0.50853889943074004"/>
          <c:h val="0.31641791044776119"/>
        </c:manualLayout>
      </c:layout>
      <c:pie3DChart>
        <c:varyColors val="1"/>
        <c:ser>
          <c:idx val="0"/>
          <c:order val="0"/>
          <c:spPr>
            <a:solidFill>
              <a:srgbClr val="9999FF"/>
            </a:solidFill>
            <a:ln w="12700">
              <a:solidFill>
                <a:srgbClr val="000000"/>
              </a:solidFill>
              <a:prstDash val="solid"/>
            </a:ln>
          </c:spPr>
          <c:dPt>
            <c:idx val="0"/>
            <c:bubble3D val="0"/>
            <c:spPr>
              <a:solidFill>
                <a:srgbClr val="FF0000"/>
              </a:solidFill>
              <a:ln w="12700">
                <a:solidFill>
                  <a:srgbClr val="000000"/>
                </a:solidFill>
                <a:prstDash val="solid"/>
              </a:ln>
            </c:spPr>
            <c:extLst>
              <c:ext xmlns:c16="http://schemas.microsoft.com/office/drawing/2014/chart" uri="{C3380CC4-5D6E-409C-BE32-E72D297353CC}">
                <c16:uniqueId val="{00000000-BBC5-43C2-8EA0-AFDB75E665CC}"/>
              </c:ext>
            </c:extLst>
          </c:dPt>
          <c:dPt>
            <c:idx val="1"/>
            <c:bubble3D val="0"/>
            <c:spPr>
              <a:solidFill>
                <a:srgbClr val="00FF00"/>
              </a:solidFill>
              <a:ln w="12700">
                <a:solidFill>
                  <a:srgbClr val="000000"/>
                </a:solidFill>
                <a:prstDash val="solid"/>
              </a:ln>
            </c:spPr>
            <c:extLst>
              <c:ext xmlns:c16="http://schemas.microsoft.com/office/drawing/2014/chart" uri="{C3380CC4-5D6E-409C-BE32-E72D297353CC}">
                <c16:uniqueId val="{00000001-BBC5-43C2-8EA0-AFDB75E665CC}"/>
              </c:ext>
            </c:extLst>
          </c:dPt>
          <c:dPt>
            <c:idx val="2"/>
            <c:bubble3D val="0"/>
            <c:spPr>
              <a:solidFill>
                <a:srgbClr val="0000FF"/>
              </a:solidFill>
              <a:ln w="12700">
                <a:solidFill>
                  <a:srgbClr val="000000"/>
                </a:solidFill>
                <a:prstDash val="solid"/>
              </a:ln>
            </c:spPr>
            <c:extLst>
              <c:ext xmlns:c16="http://schemas.microsoft.com/office/drawing/2014/chart" uri="{C3380CC4-5D6E-409C-BE32-E72D297353CC}">
                <c16:uniqueId val="{00000002-BBC5-43C2-8EA0-AFDB75E665CC}"/>
              </c:ext>
            </c:extLst>
          </c:dPt>
          <c:dPt>
            <c:idx val="3"/>
            <c:bubble3D val="0"/>
            <c:spPr>
              <a:solidFill>
                <a:srgbClr val="FFFF00"/>
              </a:solidFill>
              <a:ln w="12700">
                <a:solidFill>
                  <a:srgbClr val="000000"/>
                </a:solidFill>
                <a:prstDash val="solid"/>
              </a:ln>
            </c:spPr>
            <c:extLst>
              <c:ext xmlns:c16="http://schemas.microsoft.com/office/drawing/2014/chart" uri="{C3380CC4-5D6E-409C-BE32-E72D297353CC}">
                <c16:uniqueId val="{00000003-BBC5-43C2-8EA0-AFDB75E665CC}"/>
              </c:ext>
            </c:extLst>
          </c:dPt>
          <c:dPt>
            <c:idx val="4"/>
            <c:bubble3D val="0"/>
            <c:spPr>
              <a:solidFill>
                <a:srgbClr val="FF00FF"/>
              </a:solidFill>
              <a:ln w="12700">
                <a:solidFill>
                  <a:srgbClr val="000000"/>
                </a:solidFill>
                <a:prstDash val="solid"/>
              </a:ln>
            </c:spPr>
            <c:extLst>
              <c:ext xmlns:c16="http://schemas.microsoft.com/office/drawing/2014/chart" uri="{C3380CC4-5D6E-409C-BE32-E72D297353CC}">
                <c16:uniqueId val="{00000004-BBC5-43C2-8EA0-AFDB75E665CC}"/>
              </c:ext>
            </c:extLst>
          </c:dPt>
          <c:dPt>
            <c:idx val="5"/>
            <c:bubble3D val="0"/>
            <c:spPr>
              <a:solidFill>
                <a:srgbClr val="00FFFF"/>
              </a:solidFill>
              <a:ln w="12700">
                <a:solidFill>
                  <a:srgbClr val="000000"/>
                </a:solidFill>
                <a:prstDash val="solid"/>
              </a:ln>
            </c:spPr>
            <c:extLst>
              <c:ext xmlns:c16="http://schemas.microsoft.com/office/drawing/2014/chart" uri="{C3380CC4-5D6E-409C-BE32-E72D297353CC}">
                <c16:uniqueId val="{00000005-BBC5-43C2-8EA0-AFDB75E665CC}"/>
              </c:ext>
            </c:extLst>
          </c:dPt>
          <c:dPt>
            <c:idx val="6"/>
            <c:bubble3D val="0"/>
            <c:spPr>
              <a:solidFill>
                <a:srgbClr val="800000"/>
              </a:solidFill>
              <a:ln w="12700">
                <a:solidFill>
                  <a:srgbClr val="000000"/>
                </a:solidFill>
                <a:prstDash val="solid"/>
              </a:ln>
            </c:spPr>
            <c:extLst>
              <c:ext xmlns:c16="http://schemas.microsoft.com/office/drawing/2014/chart" uri="{C3380CC4-5D6E-409C-BE32-E72D297353CC}">
                <c16:uniqueId val="{00000006-BBC5-43C2-8EA0-AFDB75E665CC}"/>
              </c:ext>
            </c:extLst>
          </c:dPt>
          <c:dLbls>
            <c:numFmt formatCode="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extLst>
          </c:dLbls>
          <c:cat>
            <c:strRef>
              <c:f>Chart!$D$44:$D$50</c:f>
              <c:strCache>
                <c:ptCount val="7"/>
                <c:pt idx="0">
                  <c:v>Rent</c:v>
                </c:pt>
                <c:pt idx="1">
                  <c:v>Utilities</c:v>
                </c:pt>
                <c:pt idx="2">
                  <c:v>Wages</c:v>
                </c:pt>
                <c:pt idx="3">
                  <c:v>Misc.</c:v>
                </c:pt>
                <c:pt idx="4">
                  <c:v>Supplies</c:v>
                </c:pt>
                <c:pt idx="5">
                  <c:v>Insurance</c:v>
                </c:pt>
                <c:pt idx="6">
                  <c:v>Depreciation</c:v>
                </c:pt>
              </c:strCache>
            </c:strRef>
          </c:cat>
          <c:val>
            <c:numRef>
              <c:f>Chart!$E$44:$E$50</c:f>
              <c:numCache>
                <c:formatCode>General</c:formatCode>
                <c:ptCount val="7"/>
                <c:pt idx="0">
                  <c:v>28500</c:v>
                </c:pt>
                <c:pt idx="1">
                  <c:v>2130</c:v>
                </c:pt>
                <c:pt idx="2">
                  <c:v>41550</c:v>
                </c:pt>
                <c:pt idx="3">
                  <c:v>1410</c:v>
                </c:pt>
                <c:pt idx="4">
                  <c:v>3250</c:v>
                </c:pt>
                <c:pt idx="5">
                  <c:v>1800</c:v>
                </c:pt>
                <c:pt idx="6">
                  <c:v>21600</c:v>
                </c:pt>
              </c:numCache>
            </c:numRef>
          </c:val>
          <c:extLst>
            <c:ext xmlns:c16="http://schemas.microsoft.com/office/drawing/2014/chart" uri="{C3380CC4-5D6E-409C-BE32-E72D297353CC}">
              <c16:uniqueId val="{00000007-BBC5-43C2-8EA0-AFDB75E665CC}"/>
            </c:ext>
          </c:extLst>
        </c:ser>
        <c:dLbls>
          <c:showLegendKey val="0"/>
          <c:showVal val="0"/>
          <c:showCatName val="0"/>
          <c:showSerName val="0"/>
          <c:showPercent val="0"/>
          <c:showBubbleSize val="0"/>
          <c:showLeaderLines val="0"/>
        </c:dLbls>
      </c:pie3DChart>
      <c:spPr>
        <a:noFill/>
        <a:ln w="25400">
          <a:noFill/>
        </a:ln>
      </c:spPr>
    </c:plotArea>
    <c:plotVisOnly val="0"/>
    <c:dispBlanksAs val="zero"/>
    <c:showDLblsOverMax val="0"/>
  </c:chart>
  <c:spPr>
    <a:solidFill>
      <a:srgbClr val="C0C0C0"/>
    </a:solidFill>
    <a:ln w="12700">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66675</xdr:rowOff>
    </xdr:from>
    <xdr:to>
      <xdr:col>7</xdr:col>
      <xdr:colOff>581025</xdr:colOff>
      <xdr:row>37</xdr:row>
      <xdr:rowOff>9525</xdr:rowOff>
    </xdr:to>
    <xdr:sp macro="" textlink="">
      <xdr:nvSpPr>
        <xdr:cNvPr id="2049" name="Text Box 1">
          <a:extLst>
            <a:ext uri="{FF2B5EF4-FFF2-40B4-BE49-F238E27FC236}">
              <a16:creationId xmlns:a16="http://schemas.microsoft.com/office/drawing/2014/main" id="{5251ED13-343D-4932-9B98-796400302CE7}"/>
            </a:ext>
          </a:extLst>
        </xdr:cNvPr>
        <xdr:cNvSpPr txBox="1">
          <a:spLocks noChangeArrowheads="1"/>
        </xdr:cNvSpPr>
      </xdr:nvSpPr>
      <xdr:spPr bwMode="auto">
        <a:xfrm>
          <a:off x="28575" y="66675"/>
          <a:ext cx="5886450" cy="6991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7432" rIns="0" bIns="0" anchor="t" upright="1"/>
        <a:lstStyle/>
        <a:p>
          <a:pPr algn="l" rtl="0">
            <a:lnSpc>
              <a:spcPts val="1500"/>
            </a:lnSpc>
            <a:defRPr sz="1000"/>
          </a:pPr>
          <a:r>
            <a:rPr lang="en-US" sz="1400" b="1" i="0" u="none" strike="noStrike" baseline="0">
              <a:solidFill>
                <a:srgbClr val="000000"/>
              </a:solidFill>
              <a:latin typeface="Arial MT"/>
            </a:rPr>
            <a:t>SERVICE COMPANY WORKSHEET                                         P1WORK</a:t>
          </a:r>
          <a:endParaRPr lang="en-US" sz="1200" b="0" i="0" u="none" strike="noStrike" baseline="0">
            <a:solidFill>
              <a:srgbClr val="000000"/>
            </a:solidFill>
            <a:latin typeface="Arial MT"/>
          </a:endParaRPr>
        </a:p>
        <a:p>
          <a:pPr algn="l" rtl="0">
            <a:lnSpc>
              <a:spcPts val="1300"/>
            </a:lnSpc>
            <a:defRPr sz="1000"/>
          </a:pPr>
          <a:endParaRPr lang="en-US" sz="1200" b="0" i="0" u="none" strike="noStrike" baseline="0">
            <a:solidFill>
              <a:srgbClr val="000000"/>
            </a:solidFill>
            <a:latin typeface="Arial MT"/>
          </a:endParaRPr>
        </a:p>
        <a:p>
          <a:pPr algn="l" rtl="0">
            <a:lnSpc>
              <a:spcPts val="1300"/>
            </a:lnSpc>
            <a:defRPr sz="1000"/>
          </a:pPr>
          <a:r>
            <a:rPr lang="en-US" sz="1200" b="0" i="0" u="none" strike="noStrike" baseline="0">
              <a:solidFill>
                <a:srgbClr val="000000"/>
              </a:solidFill>
              <a:latin typeface="Arial MT"/>
            </a:rPr>
            <a:t>Excel Applications for Accounting Principles:  Website Problem</a:t>
          </a:r>
        </a:p>
        <a:p>
          <a:pPr algn="l" rtl="0">
            <a:lnSpc>
              <a:spcPts val="1300"/>
            </a:lnSpc>
            <a:defRPr sz="1000"/>
          </a:pPr>
          <a:r>
            <a:rPr lang="en-US" sz="1200" b="0" i="0" u="none" strike="noStrike" baseline="0">
              <a:solidFill>
                <a:srgbClr val="000000"/>
              </a:solidFill>
              <a:latin typeface="Arial MT"/>
            </a:rPr>
            <a:t>By Gaylord N. Smith</a:t>
          </a:r>
        </a:p>
        <a:p>
          <a:pPr algn="l" rtl="0">
            <a:lnSpc>
              <a:spcPts val="1300"/>
            </a:lnSpc>
            <a:defRPr sz="1000"/>
          </a:pPr>
          <a:endParaRPr lang="en-US" sz="1200" b="0" i="0" u="none" strike="noStrike" baseline="0">
            <a:solidFill>
              <a:srgbClr val="000000"/>
            </a:solidFill>
            <a:latin typeface="Arial MT"/>
          </a:endParaRPr>
        </a:p>
        <a:p>
          <a:pPr algn="l" rtl="0">
            <a:lnSpc>
              <a:spcPts val="1300"/>
            </a:lnSpc>
            <a:defRPr sz="1000"/>
          </a:pPr>
          <a:r>
            <a:rPr lang="en-US" sz="1200" b="1" i="0" u="none" strike="noStrike" baseline="0">
              <a:solidFill>
                <a:srgbClr val="000000"/>
              </a:solidFill>
              <a:latin typeface="Arial MT"/>
            </a:rPr>
            <a:t>LEARNING OBJECTIVES</a:t>
          </a:r>
          <a:endParaRPr lang="en-US" sz="1200" b="0" i="0" u="none" strike="noStrike" baseline="0">
            <a:solidFill>
              <a:srgbClr val="000000"/>
            </a:solidFill>
            <a:latin typeface="Arial MT"/>
          </a:endParaRPr>
        </a:p>
        <a:p>
          <a:pPr algn="l" rtl="0">
            <a:lnSpc>
              <a:spcPts val="1300"/>
            </a:lnSpc>
            <a:defRPr sz="1000"/>
          </a:pPr>
          <a:endParaRPr lang="en-US" sz="1200" b="0" i="0" u="none" strike="noStrike" baseline="0">
            <a:solidFill>
              <a:srgbClr val="000000"/>
            </a:solidFill>
            <a:latin typeface="Arial MT"/>
          </a:endParaRPr>
        </a:p>
        <a:p>
          <a:pPr algn="l" rtl="0">
            <a:lnSpc>
              <a:spcPts val="1300"/>
            </a:lnSpc>
            <a:defRPr sz="1000"/>
          </a:pPr>
          <a:r>
            <a:rPr lang="en-US" sz="1200" b="0" i="0" u="none" strike="noStrike" baseline="0">
              <a:solidFill>
                <a:srgbClr val="000000"/>
              </a:solidFill>
              <a:latin typeface="Arial MT"/>
            </a:rPr>
            <a:t>* Prepare a worksheet for a proprietorship service firm.</a:t>
          </a:r>
        </a:p>
        <a:p>
          <a:pPr algn="l" rtl="0">
            <a:lnSpc>
              <a:spcPts val="1300"/>
            </a:lnSpc>
            <a:defRPr sz="1000"/>
          </a:pPr>
          <a:r>
            <a:rPr lang="en-US" sz="1200" b="0" i="0" u="none" strike="noStrike" baseline="0">
              <a:solidFill>
                <a:srgbClr val="000000"/>
              </a:solidFill>
              <a:latin typeface="Arial MT"/>
            </a:rPr>
            <a:t>* Prepare financial statements from a worksheet.</a:t>
          </a:r>
        </a:p>
        <a:p>
          <a:pPr algn="l" rtl="0">
            <a:lnSpc>
              <a:spcPts val="1300"/>
            </a:lnSpc>
            <a:defRPr sz="1000"/>
          </a:pPr>
          <a:r>
            <a:rPr lang="en-US" sz="1200" b="0" i="0" u="none" strike="noStrike" baseline="0">
              <a:solidFill>
                <a:srgbClr val="000000"/>
              </a:solidFill>
              <a:latin typeface="Arial MT"/>
            </a:rPr>
            <a:t>* Compare expense levels to national averages.</a:t>
          </a:r>
        </a:p>
        <a:p>
          <a:pPr algn="l" rtl="0">
            <a:lnSpc>
              <a:spcPts val="1300"/>
            </a:lnSpc>
            <a:defRPr sz="1000"/>
          </a:pPr>
          <a:r>
            <a:rPr lang="en-US" sz="1200" b="0" i="0" u="none" strike="noStrike" baseline="0">
              <a:solidFill>
                <a:srgbClr val="000000"/>
              </a:solidFill>
              <a:latin typeface="Arial MT"/>
            </a:rPr>
            <a:t>* Alter the worksheet to include an additional adjusting entry.</a:t>
          </a:r>
        </a:p>
        <a:p>
          <a:pPr algn="l" rtl="0">
            <a:lnSpc>
              <a:spcPts val="1300"/>
            </a:lnSpc>
            <a:defRPr sz="1000"/>
          </a:pPr>
          <a:r>
            <a:rPr lang="en-US" sz="1200" b="0" i="0" u="none" strike="noStrike" baseline="0">
              <a:solidFill>
                <a:srgbClr val="000000"/>
              </a:solidFill>
              <a:latin typeface="Arial MT"/>
            </a:rPr>
            <a:t>* Create a chart showing the amount of all expenses.</a:t>
          </a:r>
        </a:p>
        <a:p>
          <a:pPr algn="l" rtl="0">
            <a:lnSpc>
              <a:spcPts val="1300"/>
            </a:lnSpc>
            <a:defRPr sz="1000"/>
          </a:pPr>
          <a:endParaRPr lang="en-US" sz="1200" b="0" i="0" u="none" strike="noStrike" baseline="0">
            <a:solidFill>
              <a:srgbClr val="000000"/>
            </a:solidFill>
            <a:latin typeface="Arial MT"/>
          </a:endParaRPr>
        </a:p>
        <a:p>
          <a:pPr algn="l" rtl="0">
            <a:lnSpc>
              <a:spcPts val="1200"/>
            </a:lnSpc>
            <a:defRPr sz="1000"/>
          </a:pPr>
          <a:r>
            <a:rPr lang="en-US" sz="1200" b="1" i="0" u="none" strike="noStrike" baseline="0">
              <a:solidFill>
                <a:srgbClr val="000000"/>
              </a:solidFill>
              <a:latin typeface="Arial MT"/>
            </a:rPr>
            <a:t>PROBLEM DATA</a:t>
          </a:r>
          <a:endParaRPr lang="en-US" sz="1200" b="0" i="0" u="none" strike="noStrike" baseline="0">
            <a:solidFill>
              <a:srgbClr val="000000"/>
            </a:solidFill>
            <a:latin typeface="Arial MT"/>
          </a:endParaRPr>
        </a:p>
        <a:p>
          <a:pPr algn="l" rtl="0">
            <a:lnSpc>
              <a:spcPts val="1300"/>
            </a:lnSpc>
            <a:defRPr sz="1000"/>
          </a:pPr>
          <a:endParaRPr lang="en-US" sz="1200" b="0" i="0" u="none" strike="noStrike" baseline="0">
            <a:solidFill>
              <a:srgbClr val="000000"/>
            </a:solidFill>
            <a:latin typeface="Arial MT"/>
          </a:endParaRPr>
        </a:p>
        <a:p>
          <a:pPr algn="l" rtl="0">
            <a:lnSpc>
              <a:spcPts val="1200"/>
            </a:lnSpc>
            <a:defRPr sz="1000"/>
          </a:pPr>
          <a:r>
            <a:rPr lang="en-US" sz="1200" b="0" i="0" u="none" strike="noStrike" baseline="0">
              <a:solidFill>
                <a:srgbClr val="000000"/>
              </a:solidFill>
              <a:latin typeface="Arial MT"/>
            </a:rPr>
            <a:t>The trial balance of Wikki Cleaners at December 31, 2012, the end of the current fiscal year, is below:</a:t>
          </a:r>
        </a:p>
        <a:p>
          <a:pPr algn="l" rtl="0">
            <a:lnSpc>
              <a:spcPts val="1300"/>
            </a:lnSpc>
            <a:defRPr sz="1000"/>
          </a:pPr>
          <a:endParaRPr lang="en-US" sz="1200" b="0" i="0" u="none" strike="noStrike" baseline="0">
            <a:solidFill>
              <a:srgbClr val="000000"/>
            </a:solidFill>
            <a:latin typeface="Arial MT"/>
          </a:endParaRPr>
        </a:p>
        <a:p>
          <a:pPr algn="l" rtl="0">
            <a:lnSpc>
              <a:spcPts val="1300"/>
            </a:lnSpc>
            <a:defRPr sz="1000"/>
          </a:pPr>
          <a:r>
            <a:rPr lang="en-US" sz="1200" b="0" i="0" u="none" strike="noStrike" baseline="0">
              <a:solidFill>
                <a:srgbClr val="000000"/>
              </a:solidFill>
              <a:latin typeface="Arial MT"/>
            </a:rPr>
            <a:t>                                                          Wikki Cleaners</a:t>
          </a:r>
        </a:p>
        <a:p>
          <a:pPr algn="l" rtl="0">
            <a:lnSpc>
              <a:spcPts val="1200"/>
            </a:lnSpc>
            <a:defRPr sz="1000"/>
          </a:pPr>
          <a:r>
            <a:rPr lang="en-US" sz="1200" b="0" i="0" u="none" strike="noStrike" baseline="0">
              <a:solidFill>
                <a:srgbClr val="000000"/>
              </a:solidFill>
              <a:latin typeface="Arial MT"/>
            </a:rPr>
            <a:t>                                                          Trial Balance</a:t>
          </a:r>
        </a:p>
        <a:p>
          <a:pPr algn="l" rtl="0">
            <a:lnSpc>
              <a:spcPts val="1300"/>
            </a:lnSpc>
            <a:defRPr sz="1000"/>
          </a:pPr>
          <a:r>
            <a:rPr lang="en-US" sz="1200" b="0" i="0" u="none" strike="noStrike" baseline="0">
              <a:solidFill>
                <a:srgbClr val="000000"/>
              </a:solidFill>
              <a:latin typeface="Arial MT"/>
            </a:rPr>
            <a:t>                                                   December 31, 2012</a:t>
          </a:r>
        </a:p>
        <a:p>
          <a:pPr algn="l" rtl="0">
            <a:lnSpc>
              <a:spcPts val="1200"/>
            </a:lnSpc>
            <a:defRPr sz="1000"/>
          </a:pPr>
          <a:endParaRPr lang="en-US" sz="1200" b="0" i="0" u="none" strike="noStrike" baseline="0">
            <a:solidFill>
              <a:srgbClr val="000000"/>
            </a:solidFill>
            <a:latin typeface="Arial MT"/>
          </a:endParaRPr>
        </a:p>
        <a:p>
          <a:pPr algn="l" rtl="0">
            <a:lnSpc>
              <a:spcPts val="1300"/>
            </a:lnSpc>
            <a:defRPr sz="1000"/>
          </a:pPr>
          <a:r>
            <a:rPr lang="en-US" sz="1200" b="0" i="0" u="none" strike="noStrike" baseline="0">
              <a:solidFill>
                <a:srgbClr val="000000"/>
              </a:solidFill>
              <a:latin typeface="Arial MT"/>
            </a:rPr>
            <a:t>Cash                                                  $13,200</a:t>
          </a:r>
        </a:p>
        <a:p>
          <a:pPr algn="l" rtl="0">
            <a:lnSpc>
              <a:spcPts val="1200"/>
            </a:lnSpc>
            <a:defRPr sz="1000"/>
          </a:pPr>
          <a:r>
            <a:rPr lang="en-US" sz="1200" b="0" i="0" u="none" strike="noStrike" baseline="0">
              <a:solidFill>
                <a:srgbClr val="000000"/>
              </a:solidFill>
              <a:latin typeface="Arial MT"/>
            </a:rPr>
            <a:t>Cleaning Supplies                               22,000</a:t>
          </a:r>
        </a:p>
        <a:p>
          <a:pPr algn="l" rtl="0">
            <a:lnSpc>
              <a:spcPts val="1300"/>
            </a:lnSpc>
            <a:defRPr sz="1000"/>
          </a:pPr>
          <a:r>
            <a:rPr lang="en-US" sz="1200" b="0" i="0" u="none" strike="noStrike" baseline="0">
              <a:solidFill>
                <a:srgbClr val="000000"/>
              </a:solidFill>
              <a:latin typeface="Arial MT"/>
            </a:rPr>
            <a:t>Prepaid Insurance                                 5,400</a:t>
          </a:r>
        </a:p>
        <a:p>
          <a:pPr algn="l" rtl="0">
            <a:lnSpc>
              <a:spcPts val="1200"/>
            </a:lnSpc>
            <a:defRPr sz="1000"/>
          </a:pPr>
          <a:r>
            <a:rPr lang="en-US" sz="1200" b="0" i="0" u="none" strike="noStrike" baseline="0">
              <a:solidFill>
                <a:srgbClr val="000000"/>
              </a:solidFill>
              <a:latin typeface="Arial MT"/>
            </a:rPr>
            <a:t>Equipment                                          206,000</a:t>
          </a:r>
        </a:p>
        <a:p>
          <a:pPr algn="l" rtl="0">
            <a:lnSpc>
              <a:spcPts val="1300"/>
            </a:lnSpc>
            <a:defRPr sz="1000"/>
          </a:pPr>
          <a:r>
            <a:rPr lang="en-US" sz="1200" b="0" i="0" u="none" strike="noStrike" baseline="0">
              <a:solidFill>
                <a:srgbClr val="000000"/>
              </a:solidFill>
              <a:latin typeface="Arial MT"/>
            </a:rPr>
            <a:t>Accumulated Depreciation                                           $ 74,100</a:t>
          </a:r>
        </a:p>
        <a:p>
          <a:pPr algn="l" rtl="0">
            <a:lnSpc>
              <a:spcPts val="1200"/>
            </a:lnSpc>
            <a:defRPr sz="1000"/>
          </a:pPr>
          <a:r>
            <a:rPr lang="en-US" sz="1200" b="0" i="0" u="none" strike="noStrike" baseline="0">
              <a:solidFill>
                <a:srgbClr val="000000"/>
              </a:solidFill>
              <a:latin typeface="Arial MT"/>
            </a:rPr>
            <a:t>Accounts Payable                                                             8,500</a:t>
          </a:r>
        </a:p>
        <a:p>
          <a:pPr algn="l" rtl="0">
            <a:lnSpc>
              <a:spcPts val="1300"/>
            </a:lnSpc>
            <a:defRPr sz="1000"/>
          </a:pPr>
          <a:r>
            <a:rPr lang="en-US" sz="1200" b="0" i="0" u="none" strike="noStrike" baseline="0">
              <a:solidFill>
                <a:srgbClr val="000000"/>
              </a:solidFill>
              <a:latin typeface="Arial MT"/>
            </a:rPr>
            <a:t>Wikki Lee, Capital                                                           91,200</a:t>
          </a:r>
        </a:p>
        <a:p>
          <a:pPr algn="l" rtl="0">
            <a:lnSpc>
              <a:spcPts val="1200"/>
            </a:lnSpc>
            <a:defRPr sz="1000"/>
          </a:pPr>
          <a:r>
            <a:rPr lang="en-US" sz="1200" b="0" i="0" u="none" strike="noStrike" baseline="0">
              <a:solidFill>
                <a:srgbClr val="000000"/>
              </a:solidFill>
              <a:latin typeface="Arial MT"/>
            </a:rPr>
            <a:t>Wikki Lee, Drawing                             27,000</a:t>
          </a:r>
        </a:p>
        <a:p>
          <a:pPr algn="l" rtl="0">
            <a:lnSpc>
              <a:spcPts val="1300"/>
            </a:lnSpc>
            <a:defRPr sz="1000"/>
          </a:pPr>
          <a:r>
            <a:rPr lang="en-US" sz="1200" b="0" i="0" u="none" strike="noStrike" baseline="0">
              <a:solidFill>
                <a:srgbClr val="000000"/>
              </a:solidFill>
              <a:latin typeface="Arial MT"/>
            </a:rPr>
            <a:t>Revenue                                             		171,560</a:t>
          </a:r>
        </a:p>
        <a:p>
          <a:pPr algn="l" rtl="0">
            <a:lnSpc>
              <a:spcPts val="1200"/>
            </a:lnSpc>
            <a:defRPr sz="1000"/>
          </a:pPr>
          <a:r>
            <a:rPr lang="en-US" sz="1200" b="0" i="0" u="none" strike="noStrike" baseline="0">
              <a:solidFill>
                <a:srgbClr val="000000"/>
              </a:solidFill>
              <a:latin typeface="Arial MT"/>
            </a:rPr>
            <a:t>Rent Expense                                     28,500</a:t>
          </a:r>
        </a:p>
        <a:p>
          <a:pPr algn="l" rtl="0">
            <a:lnSpc>
              <a:spcPts val="1300"/>
            </a:lnSpc>
            <a:defRPr sz="1000"/>
          </a:pPr>
          <a:r>
            <a:rPr lang="en-US" sz="1200" b="0" i="0" u="none" strike="noStrike" baseline="0">
              <a:solidFill>
                <a:srgbClr val="000000"/>
              </a:solidFill>
              <a:latin typeface="Arial MT"/>
            </a:rPr>
            <a:t>Wages Expense                                 39,720</a:t>
          </a:r>
        </a:p>
        <a:p>
          <a:pPr algn="l" rtl="0">
            <a:lnSpc>
              <a:spcPts val="1200"/>
            </a:lnSpc>
            <a:defRPr sz="1000"/>
          </a:pPr>
          <a:r>
            <a:rPr lang="en-US" sz="1200" b="0" i="0" u="none" strike="noStrike" baseline="0">
              <a:solidFill>
                <a:srgbClr val="000000"/>
              </a:solidFill>
              <a:latin typeface="Arial MT"/>
            </a:rPr>
            <a:t>Utilities Expense                                   2,130</a:t>
          </a:r>
        </a:p>
        <a:p>
          <a:pPr algn="l" rtl="0">
            <a:lnSpc>
              <a:spcPts val="1300"/>
            </a:lnSpc>
            <a:defRPr sz="1000"/>
          </a:pPr>
          <a:r>
            <a:rPr lang="en-US" sz="1200" b="0" i="0" u="none" strike="noStrike" baseline="0">
              <a:solidFill>
                <a:srgbClr val="000000"/>
              </a:solidFill>
              <a:latin typeface="Arial MT"/>
            </a:rPr>
            <a:t>Miscellaneous Expense          _</a:t>
          </a:r>
          <a:r>
            <a:rPr lang="en-US" sz="1200" b="0" i="0" u="sng" strike="noStrike" baseline="0">
              <a:solidFill>
                <a:srgbClr val="000000"/>
              </a:solidFill>
              <a:latin typeface="Arial MT"/>
            </a:rPr>
            <a:t>____    1,410  </a:t>
          </a:r>
          <a:r>
            <a:rPr lang="en-US" sz="1200" b="0" i="0" u="none" strike="noStrike" baseline="0">
              <a:solidFill>
                <a:srgbClr val="000000"/>
              </a:solidFill>
              <a:latin typeface="Arial MT"/>
            </a:rPr>
            <a:t>             ________</a:t>
          </a:r>
        </a:p>
        <a:p>
          <a:pPr algn="l" rtl="0">
            <a:lnSpc>
              <a:spcPts val="1200"/>
            </a:lnSpc>
            <a:defRPr sz="1000"/>
          </a:pPr>
          <a:r>
            <a:rPr lang="en-US" sz="1200" b="0" i="0" u="none" strike="noStrike" baseline="0">
              <a:solidFill>
                <a:srgbClr val="000000"/>
              </a:solidFill>
              <a:latin typeface="Arial MT"/>
            </a:rPr>
            <a:t>                                                        $345,360               $345,360</a:t>
          </a:r>
        </a:p>
        <a:p>
          <a:pPr algn="l" rtl="0">
            <a:lnSpc>
              <a:spcPts val="1300"/>
            </a:lnSpc>
            <a:defRPr sz="1000"/>
          </a:pPr>
          <a:endParaRPr lang="en-US" sz="1200" b="0" i="0" u="none" strike="noStrike" baseline="0">
            <a:solidFill>
              <a:srgbClr val="000000"/>
            </a:solidFill>
            <a:latin typeface="Arial MT"/>
          </a:endParaRPr>
        </a:p>
        <a:p>
          <a:pPr algn="l" rtl="0">
            <a:lnSpc>
              <a:spcPts val="1200"/>
            </a:lnSpc>
            <a:defRPr sz="1000"/>
          </a:pPr>
          <a:r>
            <a:rPr lang="en-US" sz="1200" b="0" i="0" u="none" strike="noStrike" baseline="0">
              <a:solidFill>
                <a:srgbClr val="000000"/>
              </a:solidFill>
              <a:latin typeface="Arial MT"/>
            </a:rPr>
            <a:t>Information for the adjusting entries is as follows:</a:t>
          </a:r>
        </a:p>
        <a:p>
          <a:pPr algn="l" rtl="0">
            <a:lnSpc>
              <a:spcPts val="1300"/>
            </a:lnSpc>
            <a:defRPr sz="1000"/>
          </a:pPr>
          <a:endParaRPr lang="en-US" sz="1200" b="0" i="0" u="none" strike="noStrike" baseline="0">
            <a:solidFill>
              <a:srgbClr val="000000"/>
            </a:solidFill>
            <a:latin typeface="Arial MT"/>
          </a:endParaRPr>
        </a:p>
        <a:p>
          <a:pPr algn="l" rtl="0">
            <a:lnSpc>
              <a:spcPts val="1200"/>
            </a:lnSpc>
            <a:defRPr sz="1000"/>
          </a:pPr>
          <a:r>
            <a:rPr lang="en-US" sz="1200" b="0" i="0" u="none" strike="noStrike" baseline="0">
              <a:solidFill>
                <a:srgbClr val="000000"/>
              </a:solidFill>
              <a:latin typeface="Arial MT"/>
            </a:rPr>
            <a:t>a. Cleaning supplies on hand on December 31, 2012, $18,750</a:t>
          </a:r>
        </a:p>
        <a:p>
          <a:pPr algn="l" rtl="0">
            <a:lnSpc>
              <a:spcPts val="1300"/>
            </a:lnSpc>
            <a:defRPr sz="1000"/>
          </a:pPr>
          <a:r>
            <a:rPr lang="en-US" sz="1200" b="0" i="0" u="none" strike="noStrike" baseline="0">
              <a:solidFill>
                <a:srgbClr val="000000"/>
              </a:solidFill>
              <a:latin typeface="Arial MT"/>
            </a:rPr>
            <a:t>b. Insurance premiums expired during the year, $1,800</a:t>
          </a:r>
        </a:p>
        <a:p>
          <a:pPr algn="l" rtl="0">
            <a:lnSpc>
              <a:spcPts val="1200"/>
            </a:lnSpc>
            <a:defRPr sz="1000"/>
          </a:pPr>
          <a:r>
            <a:rPr lang="en-US" sz="1200" b="0" i="0" u="none" strike="noStrike" baseline="0">
              <a:solidFill>
                <a:srgbClr val="000000"/>
              </a:solidFill>
              <a:latin typeface="Arial MT"/>
            </a:rPr>
            <a:t>c. Depreciation on equipment during the year, $21,600</a:t>
          </a:r>
        </a:p>
        <a:p>
          <a:pPr algn="l" rtl="0">
            <a:lnSpc>
              <a:spcPts val="1300"/>
            </a:lnSpc>
            <a:defRPr sz="1000"/>
          </a:pPr>
          <a:r>
            <a:rPr lang="en-US" sz="1200" b="0" i="0" u="none" strike="noStrike" baseline="0">
              <a:solidFill>
                <a:srgbClr val="000000"/>
              </a:solidFill>
              <a:latin typeface="Arial MT"/>
            </a:rPr>
            <a:t>d. Wages accrued but not paid at December 31, 2012, $1,830</a:t>
          </a:r>
        </a:p>
        <a:p>
          <a:pPr algn="l" rtl="0">
            <a:lnSpc>
              <a:spcPts val="1200"/>
            </a:lnSpc>
            <a:defRPr sz="1000"/>
          </a:pPr>
          <a:endParaRPr lang="en-US" sz="1200" b="0" i="0" u="none" strike="noStrike" baseline="0">
            <a:solidFill>
              <a:srgbClr val="000000"/>
            </a:solidFill>
            <a:latin typeface="Arial MT"/>
          </a:endParaRPr>
        </a:p>
      </xdr:txBody>
    </xdr:sp>
    <xdr:clientData/>
  </xdr:twoCellAnchor>
  <xdr:twoCellAnchor>
    <xdr:from>
      <xdr:col>0</xdr:col>
      <xdr:colOff>9525</xdr:colOff>
      <xdr:row>42</xdr:row>
      <xdr:rowOff>171450</xdr:rowOff>
    </xdr:from>
    <xdr:to>
      <xdr:col>7</xdr:col>
      <xdr:colOff>542925</xdr:colOff>
      <xdr:row>79</xdr:row>
      <xdr:rowOff>180975</xdr:rowOff>
    </xdr:to>
    <xdr:sp macro="" textlink="">
      <xdr:nvSpPr>
        <xdr:cNvPr id="2050" name="Text Box 2">
          <a:extLst>
            <a:ext uri="{FF2B5EF4-FFF2-40B4-BE49-F238E27FC236}">
              <a16:creationId xmlns:a16="http://schemas.microsoft.com/office/drawing/2014/main" id="{67471C42-4323-40E8-83FE-7EC0779D45DE}"/>
            </a:ext>
          </a:extLst>
        </xdr:cNvPr>
        <xdr:cNvSpPr txBox="1">
          <a:spLocks noChangeArrowheads="1"/>
        </xdr:cNvSpPr>
      </xdr:nvSpPr>
      <xdr:spPr bwMode="auto">
        <a:xfrm>
          <a:off x="9525" y="8172450"/>
          <a:ext cx="5867400" cy="70580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endParaRPr lang="en-US" sz="1200" b="0" i="0" u="none" strike="noStrike" baseline="0">
            <a:solidFill>
              <a:srgbClr val="000000"/>
            </a:solidFill>
            <a:latin typeface="Arial MT"/>
          </a:endParaRPr>
        </a:p>
        <a:p>
          <a:pPr algn="l" rtl="0">
            <a:defRPr sz="1000"/>
          </a:pPr>
          <a:r>
            <a:rPr lang="en-US" sz="1200" b="1" i="0" u="none" strike="noStrike" baseline="0">
              <a:solidFill>
                <a:srgbClr val="000000"/>
              </a:solidFill>
              <a:latin typeface="Arial MT"/>
            </a:rPr>
            <a:t>REQUIRED</a:t>
          </a:r>
          <a:endParaRPr lang="en-US" sz="1200" b="0" i="0" u="none" strike="noStrike" baseline="0">
            <a:solidFill>
              <a:srgbClr val="000000"/>
            </a:solidFill>
            <a:latin typeface="Arial MT"/>
          </a:endParaRP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1) As the accountant for Wikki Cleaners, you have been asked to prepare financial statements for the year.  Click the Answer tab and enter your name in cell C5.  Next click the Worksheet tab and enter your name in cell B1 of the worksheet.  There are eight formulas needed to complete the worksheet.  Enter the formulas in the appropriate cells.  </a:t>
          </a: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2) Using the information provided above about adjusting entries, enter the adjusting amounts in columns E and G.  Also, in column D or F, insert the letter corresponding to the adjusting entry (a - d).  Column A is "frozen" on the screen to assist you in completing Requirement 3.  Columns H and I will automatically change when you enter values in columns E or G.</a:t>
          </a: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3) Complete the income statement and balance sheet columns by entering formulas in columns J, K, L, and M that reference the appropriate cells in columns H or I.  Net income will be automatically calculated for the income statement and balance sheet.  Check to be sure that these numbers are the same.  Save the completed file as P1WORK3.  Print the worksheet.  Also print your formulas using landscape orientation and fit-to-1 page scaling.  </a:t>
          </a:r>
          <a:r>
            <a:rPr lang="en-US" sz="1200" b="0" i="1" u="none" strike="noStrike" baseline="0">
              <a:solidFill>
                <a:srgbClr val="000000"/>
              </a:solidFill>
              <a:latin typeface="Arial MT"/>
            </a:rPr>
            <a:t>Check figure: Net income (cell J29), $71,320</a:t>
          </a:r>
          <a:endParaRPr lang="en-US" sz="1200" b="0" i="0" u="none" strike="noStrike" baseline="0">
            <a:solidFill>
              <a:srgbClr val="000000"/>
            </a:solidFill>
            <a:latin typeface="Arial MT"/>
          </a:endParaRPr>
        </a:p>
        <a:p>
          <a:pPr algn="l" rtl="0">
            <a:defRPr sz="1000"/>
          </a:pPr>
          <a:endParaRPr lang="en-US" sz="1200" b="0" i="0" u="none" strike="noStrike" baseline="0">
            <a:solidFill>
              <a:srgbClr val="000000"/>
            </a:solidFill>
            <a:latin typeface="Arial MT"/>
          </a:endParaRPr>
        </a:p>
        <a:p>
          <a:pPr algn="l" rtl="0">
            <a:defRPr sz="1000"/>
          </a:pPr>
          <a:r>
            <a:rPr lang="en-US" sz="1200" b="1" i="0" u="none" strike="noStrike" baseline="0">
              <a:solidFill>
                <a:srgbClr val="000000"/>
              </a:solidFill>
              <a:latin typeface="Arial MT"/>
            </a:rPr>
            <a:t>WHAT-IF ANALYSIS</a:t>
          </a:r>
          <a:endParaRPr lang="en-US" sz="1200" b="0" i="0" u="none" strike="noStrike" baseline="0">
            <a:solidFill>
              <a:srgbClr val="000000"/>
            </a:solidFill>
            <a:latin typeface="Arial MT"/>
          </a:endParaRP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4) Suppose you discover that an assistant in your department had misunderstood your instructions and had provided you with wrong information on two of the adjusting entries.  Cleaning supplies consumed during the year should have been $18,750, and insurance premiums unexpired at year-end were $1,800.  Make the corrections on your worksheet and save the corrected file as P1WORK4.  Reprint the worksheet.</a:t>
          </a:r>
        </a:p>
        <a:p>
          <a:pPr algn="l" rtl="0">
            <a:defRPr sz="1000"/>
          </a:pPr>
          <a:endParaRPr lang="en-US" sz="1200" b="0" i="0" u="none" strike="noStrike" baseline="0">
            <a:solidFill>
              <a:srgbClr val="000000"/>
            </a:solidFill>
            <a:latin typeface="Arial MT"/>
          </a:endParaRPr>
        </a:p>
      </xdr:txBody>
    </xdr:sp>
    <xdr:clientData/>
  </xdr:twoCellAnchor>
  <xdr:twoCellAnchor>
    <xdr:from>
      <xdr:col>0</xdr:col>
      <xdr:colOff>19050</xdr:colOff>
      <xdr:row>87</xdr:row>
      <xdr:rowOff>0</xdr:rowOff>
    </xdr:from>
    <xdr:to>
      <xdr:col>7</xdr:col>
      <xdr:colOff>552450</xdr:colOff>
      <xdr:row>119</xdr:row>
      <xdr:rowOff>0</xdr:rowOff>
    </xdr:to>
    <xdr:sp macro="" textlink="">
      <xdr:nvSpPr>
        <xdr:cNvPr id="2051" name="Text Box 3">
          <a:extLst>
            <a:ext uri="{FF2B5EF4-FFF2-40B4-BE49-F238E27FC236}">
              <a16:creationId xmlns:a16="http://schemas.microsoft.com/office/drawing/2014/main" id="{096487B2-E428-4CF8-8CC4-F0C74F9187DB}"/>
            </a:ext>
          </a:extLst>
        </xdr:cNvPr>
        <xdr:cNvSpPr txBox="1">
          <a:spLocks noChangeArrowheads="1"/>
        </xdr:cNvSpPr>
      </xdr:nvSpPr>
      <xdr:spPr bwMode="auto">
        <a:xfrm>
          <a:off x="19050" y="16573500"/>
          <a:ext cx="5867400" cy="609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en-US" sz="1200" b="0" i="0" u="none" strike="noStrike" baseline="0">
              <a:solidFill>
                <a:srgbClr val="000000"/>
              </a:solidFill>
              <a:latin typeface="Arial MT"/>
            </a:rPr>
            <a:t>5) Use the space provided on the Answer tab, prepare an income statement, a capital statement, and a balance sheet, using the corrected worksheet data (P1WORK4).  Assume that no additional owner investments were made during the year.</a:t>
          </a:r>
        </a:p>
        <a:p>
          <a:pPr algn="l" rtl="0">
            <a:defRPr sz="1000"/>
          </a:pPr>
          <a:endParaRPr lang="en-US" sz="1200" b="0" i="0" u="none" strike="noStrike" baseline="0">
            <a:solidFill>
              <a:srgbClr val="000000"/>
            </a:solidFill>
            <a:latin typeface="Arial MT"/>
          </a:endParaRPr>
        </a:p>
        <a:p>
          <a:pPr algn="l" rtl="0">
            <a:defRPr sz="1000"/>
          </a:pPr>
          <a:r>
            <a:rPr lang="en-US" sz="1200" b="1" i="0" u="none" strike="noStrike" baseline="0">
              <a:solidFill>
                <a:srgbClr val="000000"/>
              </a:solidFill>
              <a:latin typeface="Arial MT"/>
            </a:rPr>
            <a:t>CHART ANALYSIS</a:t>
          </a:r>
          <a:endParaRPr lang="en-US" sz="1200" b="0" i="0" u="none" strike="noStrike" baseline="0">
            <a:solidFill>
              <a:srgbClr val="000000"/>
            </a:solidFill>
            <a:latin typeface="Arial MT"/>
          </a:endParaRP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6) With the P1WORK4 file open, click the Chart sheet tab.  On the screen, a pie chart shows the percentage composition of the total expenses of Wikki Cleaners.  On the Answer tab, compare the percentages of Wikki Cleaners with the national statistics provided.  Comment on the differences noted.  Why might depreciation, utilities, and rent be so far off from the national percentages?</a:t>
          </a: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When the assignment is complete, click the Answer tab and print the Answer sheet.  Save the file again as P1WORK4.</a:t>
          </a:r>
        </a:p>
        <a:p>
          <a:pPr algn="l" rtl="0">
            <a:defRPr sz="1000"/>
          </a:pPr>
          <a:endParaRPr lang="en-US" sz="1200" b="0" i="0" u="none" strike="noStrike" baseline="0">
            <a:solidFill>
              <a:srgbClr val="000000"/>
            </a:solidFill>
            <a:latin typeface="Arial MT"/>
          </a:endParaRPr>
        </a:p>
        <a:p>
          <a:pPr algn="l" rtl="0">
            <a:defRPr sz="1000"/>
          </a:pPr>
          <a:r>
            <a:rPr lang="en-US" sz="1200" b="1" i="0" u="none" strike="noStrike" baseline="0">
              <a:solidFill>
                <a:srgbClr val="000000"/>
              </a:solidFill>
              <a:latin typeface="Arial MT"/>
            </a:rPr>
            <a:t>TICKLERS (optional)</a:t>
          </a:r>
          <a:endParaRPr lang="en-US" sz="1200" b="0" i="0" u="none" strike="noStrike" baseline="0">
            <a:solidFill>
              <a:srgbClr val="000000"/>
            </a:solidFill>
            <a:latin typeface="Arial MT"/>
          </a:endParaRPr>
        </a:p>
        <a:p>
          <a:pPr algn="l" rtl="0">
            <a:defRPr sz="1000"/>
          </a:pPr>
          <a:endParaRPr lang="en-US" sz="1200" b="0" i="0" u="none" strike="noStrike" baseline="0">
            <a:solidFill>
              <a:srgbClr val="000000"/>
            </a:solidFill>
            <a:latin typeface="Arial MT"/>
          </a:endParaRPr>
        </a:p>
        <a:p>
          <a:pPr algn="l" rtl="0">
            <a:defRPr sz="1000"/>
          </a:pPr>
          <a:r>
            <a:rPr lang="en-US" sz="1200" b="1" i="0" u="none" strike="noStrike" baseline="0">
              <a:solidFill>
                <a:srgbClr val="000000"/>
              </a:solidFill>
              <a:latin typeface="Arial MT"/>
            </a:rPr>
            <a:t>Worksheet.</a:t>
          </a:r>
          <a:r>
            <a:rPr lang="en-US" sz="1200" b="0" i="0" u="none" strike="noStrike" baseline="0">
              <a:solidFill>
                <a:srgbClr val="000000"/>
              </a:solidFill>
              <a:latin typeface="Arial MT"/>
            </a:rPr>
            <a:t>  One additional adjusting entry needs to be recorded:</a:t>
          </a:r>
        </a:p>
        <a:p>
          <a:pPr algn="l" rtl="0">
            <a:defRPr sz="1000"/>
          </a:pPr>
          <a:r>
            <a:rPr lang="en-US" sz="1200" b="0" i="0" u="none" strike="noStrike" baseline="0">
              <a:solidFill>
                <a:srgbClr val="000000"/>
              </a:solidFill>
              <a:latin typeface="Arial MT"/>
            </a:rPr>
            <a:t>     e.  Included in the $28,500 of rent expense is $2,000 that is prepaid rent for 2013.</a:t>
          </a:r>
        </a:p>
        <a:p>
          <a:pPr algn="l" rtl="0">
            <a:defRPr sz="1000"/>
          </a:pPr>
          <a:endParaRPr lang="en-US" sz="1200" b="0" i="0" u="none" strike="noStrike" baseline="0">
            <a:solidFill>
              <a:srgbClr val="000000"/>
            </a:solidFill>
            <a:latin typeface="Arial MT"/>
          </a:endParaRPr>
        </a:p>
        <a:p>
          <a:pPr algn="l" rtl="0">
            <a:defRPr sz="1000"/>
          </a:pPr>
          <a:r>
            <a:rPr lang="en-US" sz="1200" b="0" i="0" u="none" strike="noStrike" baseline="0">
              <a:solidFill>
                <a:srgbClr val="000000"/>
              </a:solidFill>
              <a:latin typeface="Arial MT"/>
            </a:rPr>
            <a:t>On the P1WORK4 worksheet insert a new row for Prepaid Rent and record this additional adjusting entry.  Preview the printout to make sure that the revised worksheet will print neatly on one page, then print the worksheet.  Save the revised file as P1WORKT.</a:t>
          </a:r>
        </a:p>
        <a:p>
          <a:pPr algn="l" rtl="0">
            <a:defRPr sz="1000"/>
          </a:pPr>
          <a:endParaRPr lang="en-US" sz="1200" b="0" i="0" u="none" strike="noStrike" baseline="0">
            <a:solidFill>
              <a:srgbClr val="000000"/>
            </a:solidFill>
            <a:latin typeface="Arial MT"/>
          </a:endParaRPr>
        </a:p>
        <a:p>
          <a:pPr algn="l" rtl="0">
            <a:defRPr sz="1000"/>
          </a:pPr>
          <a:r>
            <a:rPr lang="en-US" sz="1200" b="1" i="0" u="none" strike="noStrike" baseline="0">
              <a:solidFill>
                <a:srgbClr val="000000"/>
              </a:solidFill>
              <a:latin typeface="Arial MT"/>
            </a:rPr>
            <a:t>Chart.</a:t>
          </a:r>
          <a:r>
            <a:rPr lang="en-US" sz="1200" b="0" i="0" u="none" strike="noStrike" baseline="0">
              <a:solidFill>
                <a:srgbClr val="000000"/>
              </a:solidFill>
              <a:latin typeface="Arial MT"/>
            </a:rPr>
            <a:t>  Using the P1WORK4 file, create a 3-D column chart showing the dollar total of each of the expenses of Wikki Cleaners.  Use the Chart Data Table as a basis for preparing the chart.  Use appropriate titles, legends, and formats.  Put your name somewhere on the chart.  Save the file again as P1WORK4.  Select the chart and then print it out.</a:t>
          </a:r>
        </a:p>
        <a:p>
          <a:pPr algn="l" rtl="0">
            <a:defRPr sz="1000"/>
          </a:pPr>
          <a:endParaRPr lang="en-US" sz="1200" b="0" i="0" u="none" strike="noStrike" baseline="0">
            <a:solidFill>
              <a:srgbClr val="000000"/>
            </a:solidFill>
            <a:latin typeface="Arial M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xdr:row>
      <xdr:rowOff>9525</xdr:rowOff>
    </xdr:from>
    <xdr:to>
      <xdr:col>7</xdr:col>
      <xdr:colOff>0</xdr:colOff>
      <xdr:row>17</xdr:row>
      <xdr:rowOff>152400</xdr:rowOff>
    </xdr:to>
    <xdr:graphicFrame macro="">
      <xdr:nvGraphicFramePr>
        <xdr:cNvPr id="1056" name="Chart 2">
          <a:extLst>
            <a:ext uri="{FF2B5EF4-FFF2-40B4-BE49-F238E27FC236}">
              <a16:creationId xmlns:a16="http://schemas.microsoft.com/office/drawing/2014/main" id="{EB3B0D9E-2662-41FA-AC1C-05B7948077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8</xdr:col>
      <xdr:colOff>591207</xdr:colOff>
      <xdr:row>13</xdr:row>
      <xdr:rowOff>142327</xdr:rowOff>
    </xdr:from>
    <xdr:to>
      <xdr:col>15</xdr:col>
      <xdr:colOff>635000</xdr:colOff>
      <xdr:row>20</xdr:row>
      <xdr:rowOff>120431</xdr:rowOff>
    </xdr:to>
    <xdr:sp macro="" textlink="">
      <xdr:nvSpPr>
        <xdr:cNvPr id="2" name="TextBox 1">
          <a:extLst>
            <a:ext uri="{FF2B5EF4-FFF2-40B4-BE49-F238E27FC236}">
              <a16:creationId xmlns:a16="http://schemas.microsoft.com/office/drawing/2014/main" id="{32C45C9C-72E8-42F5-A578-AFD753E7AB4B}"/>
            </a:ext>
          </a:extLst>
        </xdr:cNvPr>
        <xdr:cNvSpPr txBox="1"/>
      </xdr:nvSpPr>
      <xdr:spPr>
        <a:xfrm>
          <a:off x="7335345" y="2561896"/>
          <a:ext cx="6459483" cy="12809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Times New Roman" panose="02020603050405020304" pitchFamily="18" charset="0"/>
              <a:cs typeface="Times New Roman" panose="02020603050405020304" pitchFamily="18" charset="0"/>
            </a:rPr>
            <a:t>Rent and utilities extreme differences can be attributed to the location where the company is situated. Areas that are considered prime exhibit higher average rent compared to others such as rural areas. Consequently, a certain part of the country is expensive to operate in. The difference in suppliers could be  as a result of operating in a region where there is a mass production of suppliers then the demand naturally  making there prices lower than other regions</a:t>
          </a:r>
          <a:r>
            <a:rPr lang="en-US" sz="1200" baseline="0">
              <a:latin typeface="Times New Roman" panose="02020603050405020304" pitchFamily="18" charset="0"/>
              <a:cs typeface="Times New Roman" panose="02020603050405020304" pitchFamily="18" charset="0"/>
            </a:rPr>
            <a:t>. Wagesin companies located in major cities is difference from the one in other areas and this explains the diffference.</a:t>
          </a:r>
          <a:endParaRPr lang="en-US" sz="12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 /><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opLeftCell="A83" workbookViewId="0">
      <selection activeCell="I111" sqref="I111"/>
    </sheetView>
  </sheetViews>
  <sheetFormatPr defaultRowHeight="14.25"/>
  <sheetData/>
  <sheetProtection sheet="1" objects="1" scenarios="1"/>
  <phoneticPr fontId="10" type="noConversion"/>
  <pageMargins left="0.75" right="0.75" top="1" bottom="1" header="0.5" footer="0.5"/>
  <pageSetup orientation="portrait" horizontalDpi="4294967293"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6"/>
  <sheetViews>
    <sheetView topLeftCell="B1" workbookViewId="0">
      <selection activeCell="H23" sqref="H23"/>
    </sheetView>
  </sheetViews>
  <sheetFormatPr defaultRowHeight="14.25"/>
  <cols>
    <col min="2" max="2" width="11.01171875" bestFit="1" customWidth="1"/>
    <col min="4" max="4" width="8.98828125" bestFit="1" customWidth="1"/>
    <col min="5" max="5" width="6.1796875" customWidth="1"/>
    <col min="6" max="6" width="1.0078125" customWidth="1"/>
    <col min="7" max="7" width="25.39453125" customWidth="1"/>
    <col min="8" max="8" width="12.80859375" customWidth="1"/>
    <col min="10" max="10" width="4.37890625" customWidth="1"/>
    <col min="11" max="11" width="5.83984375" customWidth="1"/>
    <col min="12" max="12" width="32.36328125" customWidth="1"/>
    <col min="13" max="13" width="6.7421875" customWidth="1"/>
    <col min="14" max="15" width="11.01171875" bestFit="1" customWidth="1"/>
  </cols>
  <sheetData>
    <row r="1" spans="1:15">
      <c r="A1" s="36" t="s">
        <v>45</v>
      </c>
      <c r="I1" s="27" t="s">
        <v>38</v>
      </c>
    </row>
    <row r="2" spans="1:15">
      <c r="A2" s="28" t="s">
        <v>39</v>
      </c>
    </row>
    <row r="3" spans="1:15">
      <c r="A3" t="s">
        <v>46</v>
      </c>
    </row>
    <row r="5" spans="1:15">
      <c r="A5" s="28" t="s">
        <v>37</v>
      </c>
      <c r="C5" s="29"/>
      <c r="D5" s="29"/>
      <c r="E5" s="29"/>
    </row>
    <row r="6" spans="1:15">
      <c r="A6" s="28" t="s">
        <v>40</v>
      </c>
    </row>
    <row r="8" spans="1:15">
      <c r="A8" t="s">
        <v>44</v>
      </c>
    </row>
    <row r="10" spans="1:15">
      <c r="B10" s="49" t="s">
        <v>47</v>
      </c>
      <c r="C10" s="49"/>
      <c r="D10" s="49"/>
      <c r="G10" s="49" t="str">
        <f>B10</f>
        <v>Wikki Cleaners</v>
      </c>
      <c r="H10" s="49"/>
      <c r="I10" s="49"/>
      <c r="J10" s="49"/>
      <c r="L10" s="49" t="str">
        <f>B10</f>
        <v>Wikki Cleaners</v>
      </c>
      <c r="M10" s="49"/>
      <c r="N10" s="49"/>
      <c r="O10" s="49"/>
    </row>
    <row r="11" spans="1:15">
      <c r="B11" s="49" t="s">
        <v>5</v>
      </c>
      <c r="C11" s="49"/>
      <c r="D11" s="49"/>
      <c r="G11" s="49" t="s">
        <v>63</v>
      </c>
      <c r="H11" s="49"/>
      <c r="I11" s="49"/>
      <c r="J11" s="49"/>
      <c r="L11" s="49" t="s">
        <v>6</v>
      </c>
      <c r="M11" s="49"/>
      <c r="N11" s="49"/>
      <c r="O11" s="49"/>
    </row>
    <row r="12" spans="1:15">
      <c r="B12" s="49" t="s">
        <v>55</v>
      </c>
      <c r="C12" s="49"/>
      <c r="D12" s="49"/>
      <c r="G12" s="49" t="s">
        <v>64</v>
      </c>
      <c r="H12" s="49"/>
      <c r="I12" s="49"/>
      <c r="J12" s="49"/>
      <c r="L12" s="49" t="s">
        <v>69</v>
      </c>
      <c r="M12" s="49"/>
      <c r="N12" s="49"/>
      <c r="O12" s="49"/>
    </row>
    <row r="14" spans="1:15">
      <c r="B14" s="41" t="s">
        <v>56</v>
      </c>
      <c r="G14" t="s">
        <v>65</v>
      </c>
      <c r="I14" s="43">
        <v>31200</v>
      </c>
      <c r="L14" s="41" t="s">
        <v>70</v>
      </c>
      <c r="N14" s="46"/>
      <c r="O14" s="46"/>
    </row>
    <row r="15" spans="1:15">
      <c r="B15" t="s">
        <v>56</v>
      </c>
      <c r="D15">
        <v>171560</v>
      </c>
      <c r="G15" t="s">
        <v>66</v>
      </c>
      <c r="I15" s="43">
        <f>D25</f>
        <v>54020</v>
      </c>
      <c r="L15" s="25" t="s">
        <v>10</v>
      </c>
      <c r="N15" s="46"/>
      <c r="O15" s="46">
        <f>Worksheet!H10</f>
        <v>13200</v>
      </c>
    </row>
    <row r="16" spans="1:15">
      <c r="B16" s="41" t="s">
        <v>57</v>
      </c>
      <c r="I16" s="43">
        <f>SUM(I14:I15)</f>
        <v>85220</v>
      </c>
      <c r="L16" s="25" t="s">
        <v>71</v>
      </c>
      <c r="N16" s="46"/>
      <c r="O16" s="46">
        <f>Worksheet!H11</f>
        <v>3250</v>
      </c>
    </row>
    <row r="17" spans="2:15">
      <c r="B17" t="s">
        <v>29</v>
      </c>
      <c r="C17" s="43">
        <f>Worksheet!H19</f>
        <v>28500</v>
      </c>
      <c r="G17" t="s">
        <v>67</v>
      </c>
      <c r="I17" s="43">
        <v>27000</v>
      </c>
      <c r="L17" s="25" t="s">
        <v>72</v>
      </c>
      <c r="N17" s="46"/>
      <c r="O17" s="46">
        <f>Worksheet!H12</f>
        <v>1800</v>
      </c>
    </row>
    <row r="18" spans="2:15" ht="15" thickBot="1">
      <c r="B18" s="42" t="s">
        <v>58</v>
      </c>
      <c r="C18" s="43">
        <f>Worksheet!H20</f>
        <v>41550</v>
      </c>
      <c r="G18" t="s">
        <v>68</v>
      </c>
      <c r="I18" s="45">
        <f>I16-I17</f>
        <v>58220</v>
      </c>
      <c r="L18" s="25" t="s">
        <v>13</v>
      </c>
      <c r="N18" s="46">
        <f>Worksheet!H13</f>
        <v>206000</v>
      </c>
      <c r="O18" s="46"/>
    </row>
    <row r="19" spans="2:15" ht="15" thickTop="1">
      <c r="B19" t="s">
        <v>59</v>
      </c>
      <c r="C19" s="43">
        <f>Worksheet!H21</f>
        <v>2130</v>
      </c>
      <c r="L19" s="25" t="s">
        <v>82</v>
      </c>
      <c r="N19" s="46">
        <f>Worksheet!I14</f>
        <v>95700</v>
      </c>
      <c r="O19" s="46">
        <f>N18-N19</f>
        <v>110300</v>
      </c>
    </row>
    <row r="20" spans="2:15" ht="15" thickBot="1">
      <c r="B20" t="s">
        <v>60</v>
      </c>
      <c r="C20" s="43">
        <f>Worksheet!H22</f>
        <v>1410</v>
      </c>
      <c r="L20" s="41" t="s">
        <v>73</v>
      </c>
      <c r="N20" s="46"/>
      <c r="O20" s="47">
        <f>SUM(O15:O19)</f>
        <v>128550</v>
      </c>
    </row>
    <row r="21" spans="2:15" ht="15" thickTop="1">
      <c r="B21" t="s">
        <v>61</v>
      </c>
      <c r="C21" s="43">
        <f>Worksheet!G11</f>
        <v>18750</v>
      </c>
      <c r="L21" s="41" t="s">
        <v>74</v>
      </c>
      <c r="N21" s="46"/>
      <c r="O21" s="46"/>
    </row>
    <row r="22" spans="2:15">
      <c r="B22" t="s">
        <v>34</v>
      </c>
      <c r="C22" s="43">
        <f>Worksheet!G12</f>
        <v>3600</v>
      </c>
      <c r="L22" t="s">
        <v>75</v>
      </c>
      <c r="N22" s="46">
        <f>Worksheet!I15</f>
        <v>8500</v>
      </c>
      <c r="O22" s="46"/>
    </row>
    <row r="23" spans="2:15">
      <c r="C23" s="43"/>
      <c r="L23" t="s">
        <v>83</v>
      </c>
      <c r="N23" s="46">
        <f>Worksheet!E20</f>
        <v>1830</v>
      </c>
      <c r="O23" s="46"/>
    </row>
    <row r="24" spans="2:15">
      <c r="B24" t="s">
        <v>35</v>
      </c>
      <c r="C24" s="44">
        <f>Worksheet!G14</f>
        <v>21600</v>
      </c>
      <c r="D24" s="44">
        <f>SUM(C17:C24)</f>
        <v>117540</v>
      </c>
      <c r="L24" s="41" t="s">
        <v>76</v>
      </c>
      <c r="N24" s="46"/>
      <c r="O24" s="46">
        <f>SUM(N22:N23)</f>
        <v>10330</v>
      </c>
    </row>
    <row r="25" spans="2:15" ht="15" thickBot="1">
      <c r="B25" t="s">
        <v>62</v>
      </c>
      <c r="D25" s="45">
        <f>D15-D24</f>
        <v>54020</v>
      </c>
      <c r="L25" t="s">
        <v>77</v>
      </c>
      <c r="N25" s="46"/>
      <c r="O25" s="46"/>
    </row>
    <row r="26" spans="2:15" ht="15" thickTop="1">
      <c r="L26" t="s">
        <v>78</v>
      </c>
      <c r="N26" s="46">
        <v>60000</v>
      </c>
      <c r="O26" s="46"/>
    </row>
    <row r="27" spans="2:15">
      <c r="L27" t="s">
        <v>79</v>
      </c>
      <c r="N27" s="46">
        <f>I18</f>
        <v>58220</v>
      </c>
      <c r="O27" s="46"/>
    </row>
    <row r="28" spans="2:15">
      <c r="L28" t="s">
        <v>80</v>
      </c>
      <c r="N28" s="46"/>
      <c r="O28" s="46">
        <f>SUM(N26:N27)</f>
        <v>118220</v>
      </c>
    </row>
    <row r="29" spans="2:15" ht="15" thickBot="1">
      <c r="L29" s="41" t="s">
        <v>81</v>
      </c>
      <c r="N29" s="46"/>
      <c r="O29" s="47">
        <f>O24+O28</f>
        <v>128550</v>
      </c>
    </row>
    <row r="30" spans="2:15" ht="15" thickTop="1"/>
    <row r="66" spans="1:6">
      <c r="A66" t="s">
        <v>41</v>
      </c>
      <c r="D66" s="32" t="s">
        <v>42</v>
      </c>
      <c r="F66" s="32" t="s">
        <v>0</v>
      </c>
    </row>
    <row r="67" spans="1:6">
      <c r="B67" t="s">
        <v>29</v>
      </c>
      <c r="D67" s="33">
        <v>0.123</v>
      </c>
      <c r="F67" s="29"/>
    </row>
    <row r="68" spans="1:6">
      <c r="B68" t="s">
        <v>30</v>
      </c>
      <c r="D68" s="33">
        <v>7.6999999999999999E-2</v>
      </c>
      <c r="F68" s="30"/>
    </row>
    <row r="69" spans="1:6">
      <c r="B69" t="s">
        <v>31</v>
      </c>
      <c r="D69" s="33">
        <v>0.33</v>
      </c>
      <c r="F69" s="30"/>
    </row>
    <row r="70" spans="1:6">
      <c r="B70" t="s">
        <v>32</v>
      </c>
      <c r="D70" s="33">
        <v>0.01</v>
      </c>
      <c r="F70" s="30"/>
    </row>
    <row r="71" spans="1:6">
      <c r="B71" t="s">
        <v>33</v>
      </c>
      <c r="D71" s="33">
        <v>0.17499999999999999</v>
      </c>
      <c r="F71" s="30"/>
    </row>
    <row r="72" spans="1:6">
      <c r="B72" t="s">
        <v>34</v>
      </c>
      <c r="D72" s="33">
        <v>4.7E-2</v>
      </c>
      <c r="F72" s="30"/>
    </row>
    <row r="73" spans="1:6">
      <c r="B73" t="s">
        <v>35</v>
      </c>
      <c r="D73" s="34">
        <v>0.23799999999999999</v>
      </c>
      <c r="F73" s="30"/>
    </row>
    <row r="74" spans="1:6" ht="15" thickBot="1">
      <c r="D74" s="35">
        <v>1</v>
      </c>
      <c r="F74" s="31"/>
    </row>
    <row r="75" spans="1:6" ht="15" thickTop="1"/>
    <row r="76" spans="1:6">
      <c r="A76" t="s">
        <v>43</v>
      </c>
    </row>
  </sheetData>
  <mergeCells count="9">
    <mergeCell ref="L10:O10"/>
    <mergeCell ref="L11:O11"/>
    <mergeCell ref="L12:O12"/>
    <mergeCell ref="B10:D10"/>
    <mergeCell ref="B11:D11"/>
    <mergeCell ref="B12:D12"/>
    <mergeCell ref="G10:J10"/>
    <mergeCell ref="G11:J11"/>
    <mergeCell ref="G12:J12"/>
  </mergeCells>
  <phoneticPr fontId="10" type="noConversion"/>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pageSetUpPr fitToPage="1"/>
  </sheetPr>
  <dimension ref="A1:M33"/>
  <sheetViews>
    <sheetView topLeftCell="A7" zoomScale="87" workbookViewId="0">
      <pane xSplit="1" topLeftCell="B7" activePane="topRight" state="frozenSplit"/>
      <selection activeCell="A7" sqref="A7"/>
      <selection pane="topRight" activeCell="G40" sqref="G40"/>
    </sheetView>
  </sheetViews>
  <sheetFormatPr defaultColWidth="9.7734375" defaultRowHeight="14.25"/>
  <cols>
    <col min="1" max="1" width="16.06640625" customWidth="1"/>
    <col min="2" max="3" width="8.76171875" customWidth="1"/>
    <col min="4" max="4" width="1.796875" customWidth="1"/>
    <col min="5" max="5" width="8.76171875" customWidth="1"/>
    <col min="6" max="6" width="1.796875" customWidth="1"/>
    <col min="7" max="13" width="8.76171875" customWidth="1"/>
    <col min="17" max="17" width="11.796875" customWidth="1"/>
  </cols>
  <sheetData>
    <row r="1" spans="1:13" ht="15">
      <c r="A1" s="20" t="s">
        <v>37</v>
      </c>
      <c r="I1" s="1"/>
    </row>
    <row r="2" spans="1:13">
      <c r="A2" s="2" t="s">
        <v>38</v>
      </c>
      <c r="B2" s="3"/>
      <c r="C2" s="3"/>
      <c r="D2" s="3"/>
      <c r="E2" s="3"/>
      <c r="F2" s="3"/>
      <c r="G2" s="3"/>
      <c r="H2" s="4"/>
      <c r="I2" s="4"/>
      <c r="J2" s="3"/>
      <c r="K2" s="3"/>
      <c r="L2" s="3"/>
      <c r="M2" s="5"/>
    </row>
    <row r="3" spans="1:13">
      <c r="A3" s="38" t="s">
        <v>36</v>
      </c>
      <c r="B3" s="26"/>
      <c r="C3" s="26"/>
      <c r="D3" s="26"/>
      <c r="E3" s="26"/>
      <c r="F3" s="26"/>
      <c r="G3" s="26"/>
      <c r="H3" s="26"/>
      <c r="I3" s="26"/>
      <c r="J3" s="26"/>
      <c r="K3" s="26"/>
      <c r="L3" s="26"/>
      <c r="M3" s="26"/>
    </row>
    <row r="5" spans="1:13">
      <c r="A5" s="6" t="s">
        <v>47</v>
      </c>
      <c r="B5" s="6"/>
      <c r="C5" s="6"/>
      <c r="D5" s="6"/>
      <c r="E5" s="6"/>
      <c r="F5" s="6"/>
      <c r="G5" s="6"/>
      <c r="H5" s="6"/>
      <c r="I5" s="6"/>
      <c r="J5" s="6"/>
      <c r="K5" s="6"/>
      <c r="L5" s="6"/>
      <c r="M5" s="6"/>
    </row>
    <row r="6" spans="1:13">
      <c r="A6" s="6" t="s">
        <v>1</v>
      </c>
      <c r="B6" s="6"/>
      <c r="C6" s="6"/>
      <c r="D6" s="6"/>
      <c r="E6" s="6"/>
      <c r="F6" s="6"/>
      <c r="G6" s="6"/>
      <c r="H6" s="6"/>
      <c r="I6" s="6"/>
      <c r="J6" s="6"/>
      <c r="K6" s="6"/>
      <c r="L6" s="6"/>
      <c r="M6" s="6"/>
    </row>
    <row r="7" spans="1:13">
      <c r="A7" s="7" t="s">
        <v>48</v>
      </c>
      <c r="B7" s="7"/>
      <c r="C7" s="7"/>
      <c r="D7" s="7"/>
      <c r="E7" s="7"/>
      <c r="F7" s="7"/>
      <c r="G7" s="7"/>
      <c r="H7" s="7"/>
      <c r="I7" s="7"/>
      <c r="J7" s="7"/>
      <c r="K7" s="7"/>
      <c r="L7" s="7"/>
      <c r="M7" s="7"/>
    </row>
    <row r="8" spans="1:13">
      <c r="B8" s="6" t="s">
        <v>2</v>
      </c>
      <c r="C8" s="6"/>
      <c r="E8" s="6" t="s">
        <v>3</v>
      </c>
      <c r="F8" s="6"/>
      <c r="G8" s="6"/>
      <c r="H8" s="6" t="s">
        <v>4</v>
      </c>
      <c r="I8" s="6"/>
      <c r="J8" s="6" t="s">
        <v>5</v>
      </c>
      <c r="K8" s="6"/>
      <c r="L8" s="6" t="s">
        <v>6</v>
      </c>
      <c r="M8" s="6"/>
    </row>
    <row r="9" spans="1:13">
      <c r="A9" s="8" t="s">
        <v>7</v>
      </c>
      <c r="B9" s="9" t="s">
        <v>8</v>
      </c>
      <c r="C9" s="9" t="s">
        <v>9</v>
      </c>
      <c r="D9" s="8"/>
      <c r="E9" s="9" t="s">
        <v>8</v>
      </c>
      <c r="F9" s="8"/>
      <c r="G9" s="9" t="s">
        <v>9</v>
      </c>
      <c r="H9" s="9" t="s">
        <v>8</v>
      </c>
      <c r="I9" s="9" t="s">
        <v>9</v>
      </c>
      <c r="J9" s="9" t="s">
        <v>8</v>
      </c>
      <c r="K9" s="9" t="s">
        <v>9</v>
      </c>
      <c r="L9" s="9" t="s">
        <v>8</v>
      </c>
      <c r="M9" s="9" t="s">
        <v>9</v>
      </c>
    </row>
    <row r="10" spans="1:13">
      <c r="A10" t="s">
        <v>10</v>
      </c>
      <c r="B10" s="10">
        <v>13200</v>
      </c>
      <c r="C10" s="10"/>
      <c r="D10" s="22"/>
      <c r="E10" s="23"/>
      <c r="F10" s="22"/>
      <c r="G10" s="23"/>
      <c r="H10" s="10">
        <f t="shared" ref="H10:H22" si="0">IF(B10-C10+E10-G10&gt;0,B10-C10+E10-G10,0)</f>
        <v>13200</v>
      </c>
      <c r="I10" s="10">
        <f t="shared" ref="I10:I22" si="1">IF(H10&gt;0,0,-B10+C10-E10+G10)</f>
        <v>0</v>
      </c>
      <c r="J10" s="23"/>
      <c r="K10" s="23"/>
      <c r="L10" s="39">
        <f>H10</f>
        <v>13200</v>
      </c>
      <c r="M10" s="23"/>
    </row>
    <row r="11" spans="1:13">
      <c r="A11" t="s">
        <v>11</v>
      </c>
      <c r="B11" s="10">
        <v>22000</v>
      </c>
      <c r="C11" s="10"/>
      <c r="D11" s="22"/>
      <c r="E11" s="23"/>
      <c r="F11" s="22" t="s">
        <v>51</v>
      </c>
      <c r="G11" s="23">
        <v>18750</v>
      </c>
      <c r="H11" s="10">
        <f t="shared" si="0"/>
        <v>3250</v>
      </c>
      <c r="I11" s="10">
        <f t="shared" si="1"/>
        <v>0</v>
      </c>
      <c r="J11" s="23"/>
      <c r="K11" s="23"/>
      <c r="L11" s="39">
        <f t="shared" ref="L11:L16" si="2">H11</f>
        <v>3250</v>
      </c>
      <c r="M11" s="23"/>
    </row>
    <row r="12" spans="1:13">
      <c r="A12" t="s">
        <v>12</v>
      </c>
      <c r="B12" s="10">
        <v>5400</v>
      </c>
      <c r="C12" s="10"/>
      <c r="D12" s="22"/>
      <c r="E12" s="23"/>
      <c r="F12" s="22" t="s">
        <v>52</v>
      </c>
      <c r="G12" s="23">
        <v>3600</v>
      </c>
      <c r="H12" s="10">
        <f t="shared" si="0"/>
        <v>1800</v>
      </c>
      <c r="I12" s="10">
        <f t="shared" si="1"/>
        <v>0</v>
      </c>
      <c r="J12" s="23"/>
      <c r="K12" s="23"/>
      <c r="L12" s="39">
        <f t="shared" si="2"/>
        <v>1800</v>
      </c>
      <c r="M12" s="23"/>
    </row>
    <row r="13" spans="1:13">
      <c r="A13" t="s">
        <v>13</v>
      </c>
      <c r="B13" s="10">
        <v>206000</v>
      </c>
      <c r="C13" s="10"/>
      <c r="D13" s="22"/>
      <c r="E13" s="23"/>
      <c r="F13" s="22"/>
      <c r="G13" s="23"/>
      <c r="H13" s="10">
        <f t="shared" si="0"/>
        <v>206000</v>
      </c>
      <c r="I13" s="10">
        <f>IF(H13&gt;0,0,-B13+C13-E13+G13)</f>
        <v>0</v>
      </c>
      <c r="J13" s="23"/>
      <c r="K13" s="23"/>
      <c r="L13" s="39">
        <f t="shared" si="2"/>
        <v>206000</v>
      </c>
      <c r="M13" s="23"/>
    </row>
    <row r="14" spans="1:13">
      <c r="A14" t="s">
        <v>14</v>
      </c>
      <c r="B14" s="10"/>
      <c r="C14" s="10">
        <v>74100</v>
      </c>
      <c r="D14" s="22"/>
      <c r="E14" s="23"/>
      <c r="F14" s="22" t="s">
        <v>53</v>
      </c>
      <c r="G14" s="23">
        <v>21600</v>
      </c>
      <c r="H14" s="10">
        <f t="shared" si="0"/>
        <v>0</v>
      </c>
      <c r="I14" s="10">
        <f>IF(H14&gt;0,0,-B14+C14-E14+G14)</f>
        <v>95700</v>
      </c>
      <c r="J14" s="23"/>
      <c r="K14" s="23"/>
      <c r="L14" s="39">
        <f t="shared" si="2"/>
        <v>0</v>
      </c>
      <c r="M14" s="39">
        <f>I14</f>
        <v>95700</v>
      </c>
    </row>
    <row r="15" spans="1:13">
      <c r="A15" t="s">
        <v>15</v>
      </c>
      <c r="B15" s="10"/>
      <c r="C15" s="10">
        <v>8500</v>
      </c>
      <c r="D15" s="22"/>
      <c r="E15" s="23"/>
      <c r="F15" s="22"/>
      <c r="G15" s="23"/>
      <c r="H15" s="10">
        <f t="shared" si="0"/>
        <v>0</v>
      </c>
      <c r="I15" s="10">
        <f t="shared" si="1"/>
        <v>8500</v>
      </c>
      <c r="J15" s="23"/>
      <c r="K15" s="23"/>
      <c r="L15" s="39">
        <f t="shared" si="2"/>
        <v>0</v>
      </c>
      <c r="M15" s="39">
        <f>I15</f>
        <v>8500</v>
      </c>
    </row>
    <row r="16" spans="1:13">
      <c r="A16" s="25" t="s">
        <v>50</v>
      </c>
      <c r="B16" s="10"/>
      <c r="C16" s="10">
        <v>91200</v>
      </c>
      <c r="D16" s="22"/>
      <c r="E16" s="23"/>
      <c r="F16" s="22"/>
      <c r="G16" s="23"/>
      <c r="H16" s="10">
        <f>IF(B16-C16+E16-G16&gt;0,B16-C16+E16-G16,0)</f>
        <v>0</v>
      </c>
      <c r="I16" s="10">
        <f>IF(H16&gt;0,0,-B16+C16-E16+G16)</f>
        <v>91200</v>
      </c>
      <c r="J16" s="23"/>
      <c r="K16" s="23"/>
      <c r="L16" s="39">
        <f t="shared" si="2"/>
        <v>0</v>
      </c>
      <c r="M16" s="39">
        <f>I16</f>
        <v>91200</v>
      </c>
    </row>
    <row r="17" spans="1:13">
      <c r="A17" t="s">
        <v>49</v>
      </c>
      <c r="B17" s="10">
        <v>27000</v>
      </c>
      <c r="C17" s="10"/>
      <c r="D17" s="22"/>
      <c r="E17" s="23"/>
      <c r="F17" s="22"/>
      <c r="G17" s="23"/>
      <c r="H17" s="10">
        <f t="shared" si="0"/>
        <v>27000</v>
      </c>
      <c r="I17" s="10">
        <f t="shared" si="1"/>
        <v>0</v>
      </c>
      <c r="J17" s="23"/>
      <c r="K17" s="23"/>
      <c r="L17" s="39"/>
      <c r="M17" s="23"/>
    </row>
    <row r="18" spans="1:13">
      <c r="A18" t="s">
        <v>16</v>
      </c>
      <c r="B18" s="10"/>
      <c r="C18" s="10">
        <v>171560</v>
      </c>
      <c r="D18" s="22"/>
      <c r="E18" s="23"/>
      <c r="F18" s="22"/>
      <c r="G18" s="23"/>
      <c r="H18" s="10">
        <f t="shared" si="0"/>
        <v>0</v>
      </c>
      <c r="I18" s="10">
        <f t="shared" si="1"/>
        <v>171560</v>
      </c>
      <c r="J18" s="23"/>
      <c r="K18" s="39">
        <f>I18</f>
        <v>171560</v>
      </c>
      <c r="L18" s="23"/>
      <c r="M18" s="23"/>
    </row>
    <row r="19" spans="1:13">
      <c r="A19" t="s">
        <v>17</v>
      </c>
      <c r="B19" s="10">
        <v>28500</v>
      </c>
      <c r="C19" s="10"/>
      <c r="D19" s="22"/>
      <c r="E19" s="23"/>
      <c r="F19" s="22"/>
      <c r="G19" s="23"/>
      <c r="H19" s="10">
        <f t="shared" si="0"/>
        <v>28500</v>
      </c>
      <c r="I19" s="10">
        <f t="shared" si="1"/>
        <v>0</v>
      </c>
      <c r="J19" s="39">
        <f>H19</f>
        <v>28500</v>
      </c>
      <c r="K19" s="39">
        <f t="shared" ref="K19:K26" si="3">I19</f>
        <v>0</v>
      </c>
      <c r="L19" s="23"/>
      <c r="M19" s="23"/>
    </row>
    <row r="20" spans="1:13">
      <c r="A20" t="s">
        <v>18</v>
      </c>
      <c r="B20" s="10">
        <v>39720</v>
      </c>
      <c r="C20" s="10"/>
      <c r="D20" s="22"/>
      <c r="E20" s="23">
        <v>1830</v>
      </c>
      <c r="F20" s="22" t="s">
        <v>54</v>
      </c>
      <c r="G20" s="23"/>
      <c r="H20" s="10">
        <f t="shared" si="0"/>
        <v>41550</v>
      </c>
      <c r="I20" s="10">
        <f t="shared" si="1"/>
        <v>0</v>
      </c>
      <c r="J20" s="39">
        <f t="shared" ref="J20:J26" si="4">H20</f>
        <v>41550</v>
      </c>
      <c r="K20" s="39">
        <f t="shared" si="3"/>
        <v>0</v>
      </c>
      <c r="L20" s="23"/>
      <c r="M20" s="23"/>
    </row>
    <row r="21" spans="1:13">
      <c r="A21" t="s">
        <v>19</v>
      </c>
      <c r="B21" s="10">
        <v>2130</v>
      </c>
      <c r="C21" s="10"/>
      <c r="D21" s="22"/>
      <c r="E21" s="23"/>
      <c r="F21" s="22"/>
      <c r="G21" s="23"/>
      <c r="H21" s="10">
        <f t="shared" si="0"/>
        <v>2130</v>
      </c>
      <c r="I21" s="10">
        <f t="shared" si="1"/>
        <v>0</v>
      </c>
      <c r="J21" s="39">
        <f t="shared" si="4"/>
        <v>2130</v>
      </c>
      <c r="K21" s="39">
        <f t="shared" si="3"/>
        <v>0</v>
      </c>
      <c r="L21" s="23"/>
      <c r="M21" s="23"/>
    </row>
    <row r="22" spans="1:13">
      <c r="A22" t="s">
        <v>20</v>
      </c>
      <c r="B22" s="11">
        <v>1410</v>
      </c>
      <c r="C22" s="11"/>
      <c r="D22" s="22"/>
      <c r="E22" s="23"/>
      <c r="F22" s="22"/>
      <c r="G22" s="23"/>
      <c r="H22" s="10">
        <f t="shared" si="0"/>
        <v>1410</v>
      </c>
      <c r="I22" s="10">
        <f t="shared" si="1"/>
        <v>0</v>
      </c>
      <c r="J22" s="39">
        <f t="shared" si="4"/>
        <v>1410</v>
      </c>
      <c r="K22" s="39">
        <f>I22</f>
        <v>0</v>
      </c>
      <c r="L22" s="23"/>
      <c r="M22" s="23"/>
    </row>
    <row r="23" spans="1:13" ht="15" thickBot="1">
      <c r="B23" s="12">
        <f>SUM(B10:B22)</f>
        <v>345360</v>
      </c>
      <c r="C23" s="12">
        <f>SUM(C10:C22)</f>
        <v>345360</v>
      </c>
      <c r="D23" s="22"/>
      <c r="E23" s="22"/>
      <c r="F23" s="22"/>
      <c r="G23" s="22"/>
      <c r="H23" s="10"/>
      <c r="I23" s="10"/>
      <c r="J23" s="39"/>
      <c r="K23" s="39"/>
      <c r="L23" s="23"/>
      <c r="M23" s="23"/>
    </row>
    <row r="24" spans="1:13" ht="15" thickTop="1">
      <c r="A24" t="s">
        <v>21</v>
      </c>
      <c r="B24" s="10"/>
      <c r="C24" s="10"/>
      <c r="D24" s="22"/>
      <c r="E24" s="23">
        <v>3250</v>
      </c>
      <c r="F24" s="22" t="s">
        <v>51</v>
      </c>
      <c r="G24" s="23"/>
      <c r="H24" s="10">
        <f>IF(B24-C24+E24-G24&gt;0,B24-C24+E24-G24,0)</f>
        <v>3250</v>
      </c>
      <c r="I24" s="10">
        <f>IF(H24&gt;0,0,-B24+C24-E24+G24)</f>
        <v>0</v>
      </c>
      <c r="J24" s="39">
        <f t="shared" si="4"/>
        <v>3250</v>
      </c>
      <c r="K24" s="39">
        <f t="shared" si="3"/>
        <v>0</v>
      </c>
      <c r="L24" s="23"/>
      <c r="M24" s="23"/>
    </row>
    <row r="25" spans="1:13">
      <c r="A25" t="s">
        <v>22</v>
      </c>
      <c r="B25" s="10"/>
      <c r="C25" s="10"/>
      <c r="D25" s="22"/>
      <c r="E25" s="23">
        <v>1800</v>
      </c>
      <c r="F25" s="22" t="s">
        <v>52</v>
      </c>
      <c r="G25" s="23"/>
      <c r="H25" s="10">
        <f>IF(B25-C25+E25-G25&gt;0,B25-C25+E25-G25,0)</f>
        <v>1800</v>
      </c>
      <c r="I25" s="10">
        <f>IF(H25&gt;0,0,-B25+C25-E25+G25)</f>
        <v>0</v>
      </c>
      <c r="J25" s="39">
        <f t="shared" si="4"/>
        <v>1800</v>
      </c>
      <c r="K25" s="39">
        <f t="shared" si="3"/>
        <v>0</v>
      </c>
      <c r="L25" s="23"/>
      <c r="M25" s="23"/>
    </row>
    <row r="26" spans="1:13">
      <c r="A26" t="s">
        <v>23</v>
      </c>
      <c r="B26" s="10"/>
      <c r="C26" s="10"/>
      <c r="D26" s="22"/>
      <c r="E26" s="23">
        <v>21600</v>
      </c>
      <c r="F26" s="22" t="s">
        <v>53</v>
      </c>
      <c r="G26" s="23"/>
      <c r="H26" s="10">
        <f>IF(B26-C26+E26-G26&gt;0,B26-C26+E26-G26,0)</f>
        <v>21600</v>
      </c>
      <c r="I26" s="10">
        <f>IF(H26&gt;0,0,-B26+C26-E26+G26)</f>
        <v>0</v>
      </c>
      <c r="J26" s="39">
        <f t="shared" si="4"/>
        <v>21600</v>
      </c>
      <c r="K26" s="39">
        <f t="shared" si="3"/>
        <v>0</v>
      </c>
      <c r="L26" s="23"/>
      <c r="M26" s="23"/>
    </row>
    <row r="27" spans="1:13">
      <c r="A27" t="s">
        <v>24</v>
      </c>
      <c r="B27" s="10"/>
      <c r="C27" s="10"/>
      <c r="D27" s="22"/>
      <c r="E27" s="24"/>
      <c r="F27" s="37" t="s">
        <v>54</v>
      </c>
      <c r="G27" s="24">
        <v>1830</v>
      </c>
      <c r="H27" s="11">
        <f>IF(B27-C27+E27-G27&gt;0,B27-C27+E27-G27,0)</f>
        <v>0</v>
      </c>
      <c r="I27" s="11">
        <f>IF(H27&gt;0,0,-B27+C27-E27+G27)</f>
        <v>1830</v>
      </c>
      <c r="J27" s="23"/>
      <c r="K27" s="24"/>
      <c r="L27" s="24"/>
      <c r="M27" s="24"/>
    </row>
    <row r="28" spans="1:13" ht="15" thickBot="1">
      <c r="B28" s="10"/>
      <c r="C28" s="10"/>
      <c r="E28" s="21" t="s">
        <v>25</v>
      </c>
      <c r="F28" s="22"/>
      <c r="G28" s="40">
        <f t="shared" ref="G28:M28" si="5">SUM(G10:G27)</f>
        <v>45780</v>
      </c>
      <c r="H28" s="40">
        <f t="shared" si="5"/>
        <v>351490</v>
      </c>
      <c r="I28" s="40">
        <f t="shared" si="5"/>
        <v>368790</v>
      </c>
      <c r="J28" s="40">
        <f t="shared" si="5"/>
        <v>100240</v>
      </c>
      <c r="K28" s="40">
        <f t="shared" si="5"/>
        <v>171560</v>
      </c>
      <c r="L28" s="40">
        <f t="shared" si="5"/>
        <v>224250</v>
      </c>
      <c r="M28" s="40">
        <f t="shared" si="5"/>
        <v>195400</v>
      </c>
    </row>
    <row r="29" spans="1:13" ht="15" thickTop="1">
      <c r="A29" t="s">
        <v>26</v>
      </c>
      <c r="B29" s="10"/>
      <c r="C29" s="10"/>
      <c r="E29" s="10"/>
      <c r="G29" s="10"/>
      <c r="I29" s="10"/>
      <c r="J29" s="11">
        <f>IF(J28&gt;K28,0,K28-J28)</f>
        <v>71320</v>
      </c>
      <c r="K29" s="11">
        <f>IF(J28&gt;K28,J28-K28,0)</f>
        <v>0</v>
      </c>
      <c r="L29" s="11">
        <f>IF(L28&gt;M28,0,M28-L28)</f>
        <v>0</v>
      </c>
      <c r="M29" s="11">
        <f>IF(L28&gt;M28,L28-M28,0)</f>
        <v>28850</v>
      </c>
    </row>
    <row r="30" spans="1:13" ht="15" thickBot="1">
      <c r="B30" s="10"/>
      <c r="C30" s="10"/>
      <c r="E30" s="10"/>
      <c r="G30" s="10"/>
      <c r="H30" s="10"/>
      <c r="I30" s="10"/>
      <c r="J30" s="12">
        <f>SUM(J28:J29)</f>
        <v>171560</v>
      </c>
      <c r="K30" s="12">
        <f>SUM(K28:K29)</f>
        <v>171560</v>
      </c>
      <c r="L30" s="12">
        <f>SUM(L28:L29)</f>
        <v>224250</v>
      </c>
      <c r="M30" s="12">
        <f>SUM(M28:M29)</f>
        <v>224250</v>
      </c>
    </row>
    <row r="31" spans="1:13" ht="15" thickTop="1">
      <c r="A31" s="8"/>
      <c r="B31" s="8"/>
      <c r="C31" s="8"/>
      <c r="D31" s="8"/>
      <c r="E31" s="8"/>
      <c r="F31" s="8"/>
      <c r="G31" s="8"/>
      <c r="H31" s="8"/>
      <c r="I31" s="8"/>
      <c r="J31" s="8"/>
      <c r="K31" s="8"/>
      <c r="L31" s="8"/>
      <c r="M31" s="8"/>
    </row>
    <row r="33" spans="2:2" ht="15">
      <c r="B33" s="1"/>
    </row>
  </sheetData>
  <phoneticPr fontId="10" type="noConversion"/>
  <printOptions headings="1"/>
  <pageMargins left="0.5" right="0.5" top="0.5" bottom="0.5" header="0.5" footer="0.5"/>
  <pageSetup scale="96"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dimension ref="D5:L51"/>
  <sheetViews>
    <sheetView tabSelected="1" topLeftCell="D5" zoomScale="87" workbookViewId="0">
      <selection activeCell="T25" sqref="T25"/>
    </sheetView>
  </sheetViews>
  <sheetFormatPr defaultColWidth="9.7734375" defaultRowHeight="14.25"/>
  <cols>
    <col min="10" max="10" width="11.125" bestFit="1" customWidth="1"/>
    <col min="11" max="11" width="11.01171875" bestFit="1" customWidth="1"/>
    <col min="12" max="12" width="13.484375" bestFit="1" customWidth="1"/>
  </cols>
  <sheetData>
    <row r="5" spans="10:12">
      <c r="K5" t="s">
        <v>84</v>
      </c>
      <c r="L5" t="s">
        <v>85</v>
      </c>
    </row>
    <row r="6" spans="10:12">
      <c r="J6" t="s">
        <v>29</v>
      </c>
      <c r="K6" s="48">
        <v>0.123</v>
      </c>
      <c r="L6" s="48">
        <f>F44</f>
        <v>0.284317637669593</v>
      </c>
    </row>
    <row r="7" spans="10:12">
      <c r="J7" t="s">
        <v>30</v>
      </c>
      <c r="K7" s="48">
        <v>7.6999999999999999E-2</v>
      </c>
      <c r="L7" s="48">
        <f t="shared" ref="L7:L12" si="0">F45</f>
        <v>2.1249002394253792E-2</v>
      </c>
    </row>
    <row r="8" spans="10:12">
      <c r="J8" t="s">
        <v>58</v>
      </c>
      <c r="K8" s="48">
        <v>0.33</v>
      </c>
      <c r="L8" s="48">
        <f t="shared" si="0"/>
        <v>0.41450518754988031</v>
      </c>
    </row>
    <row r="9" spans="10:12">
      <c r="J9" t="s">
        <v>86</v>
      </c>
      <c r="K9" s="48">
        <v>0.01</v>
      </c>
      <c r="L9" s="48">
        <f t="shared" si="0"/>
        <v>1.4066241021548284E-2</v>
      </c>
    </row>
    <row r="10" spans="10:12">
      <c r="J10" t="s">
        <v>33</v>
      </c>
      <c r="K10" s="48">
        <v>0.17499999999999999</v>
      </c>
      <c r="L10" s="48">
        <f t="shared" si="0"/>
        <v>3.2422186751795687E-2</v>
      </c>
    </row>
    <row r="11" spans="10:12">
      <c r="J11" t="s">
        <v>34</v>
      </c>
      <c r="K11" s="48">
        <v>4.7E-2</v>
      </c>
      <c r="L11" s="48">
        <f t="shared" si="0"/>
        <v>1.7956903431763767E-2</v>
      </c>
    </row>
    <row r="12" spans="10:12">
      <c r="J12" t="s">
        <v>35</v>
      </c>
      <c r="K12" s="48">
        <v>0.23799999999999999</v>
      </c>
      <c r="L12" s="48">
        <f t="shared" si="0"/>
        <v>0.2154828411811652</v>
      </c>
    </row>
    <row r="13" spans="10:12">
      <c r="K13" s="33"/>
      <c r="L13" s="33"/>
    </row>
    <row r="42" spans="4:6">
      <c r="D42" s="13" t="s">
        <v>27</v>
      </c>
      <c r="E42" s="14"/>
    </row>
    <row r="43" spans="4:6">
      <c r="D43" s="15" t="s">
        <v>28</v>
      </c>
      <c r="E43" s="16"/>
    </row>
    <row r="44" spans="4:6">
      <c r="D44" s="17" t="s">
        <v>29</v>
      </c>
      <c r="E44" s="17">
        <f>Worksheet!J19</f>
        <v>28500</v>
      </c>
      <c r="F44" s="48">
        <f>E44/$E$51</f>
        <v>0.284317637669593</v>
      </c>
    </row>
    <row r="45" spans="4:6">
      <c r="D45" s="18" t="s">
        <v>30</v>
      </c>
      <c r="E45" s="18">
        <f>Worksheet!J21</f>
        <v>2130</v>
      </c>
      <c r="F45" s="48">
        <f t="shared" ref="F45:F50" si="1">E45/$E$51</f>
        <v>2.1249002394253792E-2</v>
      </c>
    </row>
    <row r="46" spans="4:6">
      <c r="D46" s="18" t="s">
        <v>31</v>
      </c>
      <c r="E46" s="18">
        <f>Worksheet!J20</f>
        <v>41550</v>
      </c>
      <c r="F46" s="48">
        <f t="shared" si="1"/>
        <v>0.41450518754988031</v>
      </c>
    </row>
    <row r="47" spans="4:6">
      <c r="D47" s="18" t="s">
        <v>32</v>
      </c>
      <c r="E47" s="18">
        <f>Worksheet!J22</f>
        <v>1410</v>
      </c>
      <c r="F47" s="48">
        <f t="shared" si="1"/>
        <v>1.4066241021548284E-2</v>
      </c>
    </row>
    <row r="48" spans="4:6">
      <c r="D48" s="18" t="s">
        <v>33</v>
      </c>
      <c r="E48" s="18">
        <f>Worksheet!J24</f>
        <v>3250</v>
      </c>
      <c r="F48" s="48">
        <f t="shared" si="1"/>
        <v>3.2422186751795687E-2</v>
      </c>
    </row>
    <row r="49" spans="4:6">
      <c r="D49" s="18" t="s">
        <v>34</v>
      </c>
      <c r="E49" s="18">
        <f>Worksheet!J25</f>
        <v>1800</v>
      </c>
      <c r="F49" s="48">
        <f t="shared" si="1"/>
        <v>1.7956903431763767E-2</v>
      </c>
    </row>
    <row r="50" spans="4:6">
      <c r="D50" s="19" t="s">
        <v>35</v>
      </c>
      <c r="E50" s="19">
        <f>Worksheet!J26</f>
        <v>21600</v>
      </c>
      <c r="F50" s="48">
        <f t="shared" si="1"/>
        <v>0.2154828411811652</v>
      </c>
    </row>
    <row r="51" spans="4:6">
      <c r="E51">
        <f>SUM(E44:E50)</f>
        <v>100240</v>
      </c>
    </row>
  </sheetData>
  <phoneticPr fontId="10" type="noConversion"/>
  <pageMargins left="0.5" right="0.5" top="0.5" bottom="0.5" header="0.5" footer="0.5"/>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4</vt:i4>
      </vt:variant>
    </vt:vector>
  </HeadingPairs>
  <TitlesOfParts>
    <vt:vector size="4" baseType="lpstr">
      <vt:lpstr>Problem</vt:lpstr>
      <vt:lpstr>Answer</vt:lpstr>
      <vt:lpstr>Worksheet</vt:lpstr>
      <vt:lpstr>Chart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Gaylord</dc:creator>
  <cp:lastModifiedBy>X</cp:lastModifiedBy>
  <cp:lastPrinted>2020-08-01T10:56:33Z</cp:lastPrinted>
  <dcterms:created xsi:type="dcterms:W3CDTF">2002-12-29T20:34:45Z</dcterms:created>
  <dcterms:modified xsi:type="dcterms:W3CDTF">2020-08-01T12:52:53Z</dcterms:modified>
</cp:coreProperties>
</file>