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nys\Documents\"/>
    </mc:Choice>
  </mc:AlternateContent>
  <bookViews>
    <workbookView xWindow="2835" yWindow="0" windowWidth="20490" windowHeight="7755"/>
  </bookViews>
  <sheets>
    <sheet name="3 Period MA" sheetId="1" r:id="rId1"/>
    <sheet name="5 Period MA" sheetId="2" r:id="rId2"/>
    <sheet name="Weighted MA" sheetId="3" r:id="rId3"/>
    <sheet name="Linear regression" sheetId="4" r:id="rId4"/>
    <sheet name="Exponential smoothing" sheetId="5" r:id="rId5"/>
    <sheet name="Adjusted Exponential Smoothing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6" l="1"/>
  <c r="E6" i="6"/>
  <c r="E7" i="6"/>
  <c r="E8" i="6"/>
  <c r="E9" i="6"/>
  <c r="E10" i="6"/>
  <c r="E11" i="6"/>
  <c r="E12" i="6"/>
  <c r="E13" i="6"/>
  <c r="E14" i="6"/>
  <c r="E15" i="6"/>
  <c r="E16" i="6"/>
  <c r="D6" i="6"/>
  <c r="D7" i="6" s="1"/>
  <c r="D8" i="6" s="1"/>
  <c r="D9" i="6" s="1"/>
  <c r="D10" i="6" s="1"/>
  <c r="D11" i="6" s="1"/>
  <c r="D12" i="6" s="1"/>
  <c r="D13" i="6" s="1"/>
  <c r="D14" i="6" s="1"/>
  <c r="D15" i="6" s="1"/>
  <c r="D16" i="6" s="1"/>
  <c r="D5" i="6"/>
  <c r="C6" i="6"/>
  <c r="C7" i="6" s="1"/>
  <c r="C8" i="6" s="1"/>
  <c r="C9" i="6" s="1"/>
  <c r="C10" i="6" s="1"/>
  <c r="C11" i="6" s="1"/>
  <c r="C12" i="6" s="1"/>
  <c r="C13" i="6" s="1"/>
  <c r="C14" i="6" s="1"/>
  <c r="C15" i="6" s="1"/>
  <c r="C16" i="6" s="1"/>
  <c r="C5" i="6"/>
  <c r="E4" i="6"/>
  <c r="F4" i="5" l="1"/>
  <c r="E4" i="5"/>
  <c r="D4" i="5"/>
  <c r="C5" i="5"/>
  <c r="D5" i="5" s="1"/>
  <c r="G18" i="4"/>
  <c r="F18" i="4"/>
  <c r="E18" i="4"/>
  <c r="G17" i="4"/>
  <c r="F17" i="4"/>
  <c r="E17" i="4"/>
  <c r="G4" i="4"/>
  <c r="G5" i="4"/>
  <c r="G6" i="4"/>
  <c r="G7" i="4"/>
  <c r="G8" i="4"/>
  <c r="G9" i="4"/>
  <c r="G10" i="4"/>
  <c r="G11" i="4"/>
  <c r="G12" i="4"/>
  <c r="G13" i="4"/>
  <c r="G14" i="4"/>
  <c r="G15" i="4"/>
  <c r="G16" i="4"/>
  <c r="G3" i="4"/>
  <c r="F4" i="4"/>
  <c r="F5" i="4"/>
  <c r="F6" i="4"/>
  <c r="F7" i="4"/>
  <c r="F8" i="4"/>
  <c r="F9" i="4"/>
  <c r="F10" i="4"/>
  <c r="F11" i="4"/>
  <c r="F12" i="4"/>
  <c r="F13" i="4"/>
  <c r="F14" i="4"/>
  <c r="F15" i="4"/>
  <c r="F16" i="4"/>
  <c r="F3" i="4"/>
  <c r="E4" i="4"/>
  <c r="E5" i="4"/>
  <c r="E6" i="4"/>
  <c r="E7" i="4"/>
  <c r="E8" i="4"/>
  <c r="E9" i="4"/>
  <c r="E10" i="4"/>
  <c r="E11" i="4"/>
  <c r="E12" i="4"/>
  <c r="E13" i="4"/>
  <c r="E14" i="4"/>
  <c r="E15" i="4"/>
  <c r="E16" i="4"/>
  <c r="E3" i="4"/>
  <c r="D4" i="4"/>
  <c r="D5" i="4"/>
  <c r="D6" i="4"/>
  <c r="D7" i="4"/>
  <c r="D8" i="4"/>
  <c r="D9" i="4"/>
  <c r="D10" i="4"/>
  <c r="D11" i="4"/>
  <c r="D12" i="4"/>
  <c r="D13" i="4"/>
  <c r="D14" i="4"/>
  <c r="D15" i="4"/>
  <c r="D16" i="4"/>
  <c r="D3" i="4"/>
  <c r="B19" i="4"/>
  <c r="B18" i="4"/>
  <c r="C6" i="5" l="1"/>
  <c r="C7" i="5" s="1"/>
  <c r="C8" i="5" s="1"/>
  <c r="E5" i="5"/>
  <c r="D7" i="5"/>
  <c r="E7" i="5" s="1"/>
  <c r="F7" i="5" s="1"/>
  <c r="D6" i="5"/>
  <c r="E6" i="5" s="1"/>
  <c r="F6" i="5" s="1"/>
  <c r="C8" i="3"/>
  <c r="C9" i="3"/>
  <c r="C10" i="3"/>
  <c r="C11" i="3"/>
  <c r="D11" i="3" s="1"/>
  <c r="E11" i="3" s="1"/>
  <c r="F11" i="3" s="1"/>
  <c r="C12" i="3"/>
  <c r="C13" i="3"/>
  <c r="C14" i="3"/>
  <c r="C15" i="3"/>
  <c r="D15" i="3" s="1"/>
  <c r="E15" i="3" s="1"/>
  <c r="F15" i="3" s="1"/>
  <c r="C16" i="3"/>
  <c r="C17" i="3"/>
  <c r="C7" i="3"/>
  <c r="D7" i="3" s="1"/>
  <c r="D17" i="3"/>
  <c r="E17" i="3" s="1"/>
  <c r="F17" i="3" s="1"/>
  <c r="D16" i="3"/>
  <c r="E16" i="3" s="1"/>
  <c r="F16" i="3" s="1"/>
  <c r="D14" i="3"/>
  <c r="E14" i="3" s="1"/>
  <c r="F14" i="3" s="1"/>
  <c r="D13" i="3"/>
  <c r="E13" i="3" s="1"/>
  <c r="F13" i="3" s="1"/>
  <c r="D12" i="3"/>
  <c r="E12" i="3" s="1"/>
  <c r="F12" i="3" s="1"/>
  <c r="D10" i="3"/>
  <c r="E10" i="3" s="1"/>
  <c r="F10" i="3" s="1"/>
  <c r="D9" i="3"/>
  <c r="E9" i="3" s="1"/>
  <c r="F9" i="3" s="1"/>
  <c r="D8" i="3"/>
  <c r="E8" i="3" s="1"/>
  <c r="F8" i="3" s="1"/>
  <c r="D18" i="2"/>
  <c r="E18" i="2" s="1"/>
  <c r="F18" i="2" s="1"/>
  <c r="C18" i="2"/>
  <c r="D17" i="2"/>
  <c r="E17" i="2" s="1"/>
  <c r="F17" i="2" s="1"/>
  <c r="C17" i="2"/>
  <c r="D16" i="2"/>
  <c r="E16" i="2" s="1"/>
  <c r="F16" i="2" s="1"/>
  <c r="C16" i="2"/>
  <c r="D15" i="2"/>
  <c r="E15" i="2" s="1"/>
  <c r="F15" i="2" s="1"/>
  <c r="C15" i="2"/>
  <c r="D14" i="2"/>
  <c r="E14" i="2" s="1"/>
  <c r="F14" i="2" s="1"/>
  <c r="C14" i="2"/>
  <c r="C13" i="2"/>
  <c r="D13" i="2" s="1"/>
  <c r="E13" i="2" s="1"/>
  <c r="F13" i="2" s="1"/>
  <c r="C12" i="2"/>
  <c r="D12" i="2" s="1"/>
  <c r="E12" i="2" s="1"/>
  <c r="F12" i="2" s="1"/>
  <c r="C11" i="2"/>
  <c r="D11" i="2" s="1"/>
  <c r="E11" i="2" s="1"/>
  <c r="F11" i="2" s="1"/>
  <c r="C10" i="2"/>
  <c r="D10" i="2" s="1"/>
  <c r="D17" i="1"/>
  <c r="D18" i="1"/>
  <c r="F17" i="1"/>
  <c r="E17" i="1"/>
  <c r="E18" i="1"/>
  <c r="F18" i="1"/>
  <c r="C7" i="1"/>
  <c r="C8" i="1"/>
  <c r="C9" i="1"/>
  <c r="C10" i="1"/>
  <c r="C11" i="1"/>
  <c r="C12" i="1"/>
  <c r="C13" i="1"/>
  <c r="C14" i="1"/>
  <c r="C15" i="1"/>
  <c r="C16" i="1"/>
  <c r="C6" i="1"/>
  <c r="C9" i="5" l="1"/>
  <c r="D8" i="5"/>
  <c r="E8" i="5" s="1"/>
  <c r="F8" i="5" s="1"/>
  <c r="F5" i="5"/>
  <c r="D18" i="3"/>
  <c r="E18" i="3" s="1"/>
  <c r="F18" i="3" s="1"/>
  <c r="E7" i="3"/>
  <c r="F7" i="3" s="1"/>
  <c r="D19" i="3"/>
  <c r="E19" i="3" s="1"/>
  <c r="F19" i="3" s="1"/>
  <c r="D19" i="2"/>
  <c r="D20" i="2"/>
  <c r="E10" i="2"/>
  <c r="D6" i="1"/>
  <c r="D7" i="1"/>
  <c r="E7" i="1" s="1"/>
  <c r="F7" i="1" s="1"/>
  <c r="D8" i="1"/>
  <c r="E8" i="1" s="1"/>
  <c r="F8" i="1" s="1"/>
  <c r="D9" i="1"/>
  <c r="E9" i="1" s="1"/>
  <c r="F9" i="1" s="1"/>
  <c r="D10" i="1"/>
  <c r="E10" i="1" s="1"/>
  <c r="F10" i="1" s="1"/>
  <c r="D11" i="1"/>
  <c r="E11" i="1" s="1"/>
  <c r="F11" i="1" s="1"/>
  <c r="D12" i="1"/>
  <c r="E12" i="1" s="1"/>
  <c r="F12" i="1" s="1"/>
  <c r="D13" i="1"/>
  <c r="E13" i="1" s="1"/>
  <c r="F13" i="1" s="1"/>
  <c r="D14" i="1"/>
  <c r="E14" i="1" s="1"/>
  <c r="F14" i="1" s="1"/>
  <c r="D15" i="1"/>
  <c r="E15" i="1" s="1"/>
  <c r="F15" i="1" s="1"/>
  <c r="D16" i="1"/>
  <c r="E16" i="1" s="1"/>
  <c r="F16" i="1" s="1"/>
  <c r="C10" i="5" l="1"/>
  <c r="D9" i="5"/>
  <c r="E20" i="2"/>
  <c r="F10" i="2"/>
  <c r="E19" i="2"/>
  <c r="E6" i="1"/>
  <c r="E9" i="5" l="1"/>
  <c r="C11" i="5"/>
  <c r="D10" i="5"/>
  <c r="E10" i="5" s="1"/>
  <c r="F10" i="5" s="1"/>
  <c r="F19" i="2"/>
  <c r="F20" i="2"/>
  <c r="F6" i="1"/>
  <c r="C12" i="5" l="1"/>
  <c r="D11" i="5"/>
  <c r="F9" i="5"/>
  <c r="E11" i="5" l="1"/>
  <c r="C13" i="5"/>
  <c r="D12" i="5"/>
  <c r="F11" i="5" l="1"/>
  <c r="E12" i="5"/>
  <c r="F12" i="5" s="1"/>
  <c r="C14" i="5"/>
  <c r="D13" i="5"/>
  <c r="E13" i="5" l="1"/>
  <c r="F13" i="5" s="1"/>
  <c r="C15" i="5"/>
  <c r="D14" i="5"/>
  <c r="E14" i="5" s="1"/>
  <c r="F14" i="5" s="1"/>
  <c r="C16" i="5" l="1"/>
  <c r="D16" i="5" s="1"/>
  <c r="E16" i="5" s="1"/>
  <c r="F16" i="5" s="1"/>
  <c r="D15" i="5"/>
  <c r="E15" i="5" l="1"/>
  <c r="D17" i="5"/>
  <c r="D18" i="5"/>
  <c r="F15" i="5" l="1"/>
  <c r="E17" i="5"/>
  <c r="E18" i="5"/>
  <c r="F17" i="5" l="1"/>
  <c r="F18" i="5"/>
</calcChain>
</file>

<file path=xl/sharedStrings.xml><?xml version="1.0" encoding="utf-8"?>
<sst xmlns="http://schemas.openxmlformats.org/spreadsheetml/2006/main" count="70" uniqueCount="30">
  <si>
    <t>Year</t>
  </si>
  <si>
    <t>Computer sold</t>
  </si>
  <si>
    <t>Forecast</t>
  </si>
  <si>
    <t>Error</t>
  </si>
  <si>
    <t>Absolute</t>
  </si>
  <si>
    <t>Squared</t>
  </si>
  <si>
    <t>Total</t>
  </si>
  <si>
    <t>Average</t>
  </si>
  <si>
    <t>MAD</t>
  </si>
  <si>
    <t>MSE</t>
  </si>
  <si>
    <t>3 Period weighted moving average with a factor of 1/3</t>
  </si>
  <si>
    <t>Five period moving average with a factor of 1/5</t>
  </si>
  <si>
    <t xml:space="preserve">Average </t>
  </si>
  <si>
    <t>Weighted Moving average (50%, 30%, 20%)</t>
  </si>
  <si>
    <t xml:space="preserve"> </t>
  </si>
  <si>
    <t xml:space="preserve">Moving Averages </t>
  </si>
  <si>
    <t>Period</t>
  </si>
  <si>
    <t>absolute</t>
  </si>
  <si>
    <t>Intercept</t>
  </si>
  <si>
    <t xml:space="preserve">Slope </t>
  </si>
  <si>
    <t xml:space="preserve">Linear regression </t>
  </si>
  <si>
    <t>Exponential forecasting</t>
  </si>
  <si>
    <t xml:space="preserve">Exponential smoothing alpha </t>
  </si>
  <si>
    <t>Forecast (ft+1</t>
  </si>
  <si>
    <t>Trend (Tt+1</t>
  </si>
  <si>
    <t>Adjusted forecast</t>
  </si>
  <si>
    <t xml:space="preserve">Alpha </t>
  </si>
  <si>
    <t xml:space="preserve">Beta </t>
  </si>
  <si>
    <t xml:space="preserve">The forecast technique with the lowest MAD is </t>
  </si>
  <si>
    <t xml:space="preserve">weighted moving average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</si>
</sst>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0" fontId="0" fillId="0" borderId="1" xfId="0" applyBorder="1"/>
    <xf numFmtId="1" fontId="0" fillId="0" borderId="1" xfId="0" applyNumberFormat="1" applyBorder="1"/>
    <xf numFmtId="0" fontId="0" fillId="0" borderId="2" xfId="0" applyBorder="1" applyAlignment="1">
      <alignment horizontal="center"/>
    </xf>
    <xf numFmtId="9" fontId="0" fillId="0" borderId="0" xfId="0" applyNumberFormat="1"/>
    <xf numFmtId="0" fontId="0" fillId="0" borderId="0" xfId="0" applyBorder="1"/>
    <xf numFmtId="1" fontId="0" fillId="0" borderId="0" xfId="0" applyNumberFormat="1" applyBorder="1"/>
    <xf numFmtId="1" fontId="1" fillId="0" borderId="1" xfId="0" applyNumberFormat="1" applyFont="1" applyBorder="1"/>
    <xf numFmtId="0" fontId="1" fillId="0" borderId="0" xfId="0" applyFont="1" applyBorder="1"/>
    <xf numFmtId="1" fontId="1" fillId="0" borderId="0" xfId="0" applyNumberFormat="1" applyFont="1" applyBorder="1"/>
    <xf numFmtId="0" fontId="1" fillId="0" borderId="0" xfId="0" applyFont="1"/>
    <xf numFmtId="1" fontId="0" fillId="0" borderId="1" xfId="0" applyNumberFormat="1" applyFill="1" applyBorder="1"/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Trendline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'Linear regression'!$D$2</c:f>
              <c:strCache>
                <c:ptCount val="1"/>
                <c:pt idx="0">
                  <c:v>Forecast</c:v>
                </c:pt>
              </c:strCache>
            </c:strRef>
          </c:tx>
          <c:spPr>
            <a:ln w="25400" cap="rnd">
              <a:noFill/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trendline>
            <c:spPr>
              <a:ln w="25400" cap="rnd">
                <a:solidFill>
                  <a:schemeClr val="accent1">
                    <a:alpha val="50000"/>
                  </a:schemeClr>
                </a:solidFill>
              </a:ln>
              <a:effectLst/>
            </c:spPr>
            <c:trendlineType val="linear"/>
            <c:dispRSqr val="0"/>
            <c:dispEq val="0"/>
          </c:trendline>
          <c:xVal>
            <c:numRef>
              <c:f>'Linear regression'!$C$3:$C$16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xVal>
          <c:yVal>
            <c:numRef>
              <c:f>'Linear regression'!$D$3:$D$16</c:f>
              <c:numCache>
                <c:formatCode>0</c:formatCode>
                <c:ptCount val="14"/>
                <c:pt idx="0">
                  <c:v>643.40000000000009</c:v>
                </c:pt>
                <c:pt idx="1">
                  <c:v>670.30549450549461</c:v>
                </c:pt>
                <c:pt idx="2">
                  <c:v>697.21098901098912</c:v>
                </c:pt>
                <c:pt idx="3">
                  <c:v>724.11648351648364</c:v>
                </c:pt>
                <c:pt idx="4">
                  <c:v>751.02197802197816</c:v>
                </c:pt>
                <c:pt idx="5">
                  <c:v>777.92747252747267</c:v>
                </c:pt>
                <c:pt idx="6">
                  <c:v>804.83296703296719</c:v>
                </c:pt>
                <c:pt idx="7">
                  <c:v>831.73846153846171</c:v>
                </c:pt>
                <c:pt idx="8">
                  <c:v>858.64395604395622</c:v>
                </c:pt>
                <c:pt idx="9">
                  <c:v>885.54945054945074</c:v>
                </c:pt>
                <c:pt idx="10">
                  <c:v>912.45494505494526</c:v>
                </c:pt>
                <c:pt idx="11">
                  <c:v>939.36043956043966</c:v>
                </c:pt>
                <c:pt idx="12">
                  <c:v>966.26593406593418</c:v>
                </c:pt>
                <c:pt idx="13">
                  <c:v>993.17142857142869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077836240"/>
        <c:axId val="-2077841136"/>
      </c:scatterChart>
      <c:valAx>
        <c:axId val="-20778362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Period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2077841136"/>
        <c:crosses val="autoZero"/>
        <c:crossBetween val="midCat"/>
      </c:valAx>
      <c:valAx>
        <c:axId val="-2077841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Forecast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207783624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295275</xdr:colOff>
      <xdr:row>4</xdr:row>
      <xdr:rowOff>57150</xdr:rowOff>
    </xdr:from>
    <xdr:to>
      <xdr:col>15</xdr:col>
      <xdr:colOff>600075</xdr:colOff>
      <xdr:row>18</xdr:row>
      <xdr:rowOff>133350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tabSelected="1" workbookViewId="0">
      <selection activeCell="J54" sqref="J54"/>
    </sheetView>
  </sheetViews>
  <sheetFormatPr defaultRowHeight="15" x14ac:dyDescent="0.25"/>
  <cols>
    <col min="3" max="3" width="10.5703125" bestFit="1" customWidth="1"/>
  </cols>
  <sheetData>
    <row r="1" spans="1:6" x14ac:dyDescent="0.25">
      <c r="A1" s="13" t="s">
        <v>10</v>
      </c>
      <c r="B1" s="13"/>
      <c r="C1" s="13"/>
      <c r="D1" s="13"/>
      <c r="E1" s="13"/>
      <c r="F1" s="13"/>
    </row>
    <row r="2" spans="1:6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25">
      <c r="A3" s="2">
        <v>1</v>
      </c>
      <c r="B3" s="2">
        <v>518</v>
      </c>
      <c r="C3" s="2"/>
      <c r="D3" s="2"/>
      <c r="E3" s="2"/>
      <c r="F3" s="2"/>
    </row>
    <row r="4" spans="1:6" x14ac:dyDescent="0.25">
      <c r="A4" s="2">
        <v>2</v>
      </c>
      <c r="B4" s="2">
        <v>651</v>
      </c>
      <c r="C4" s="2"/>
      <c r="D4" s="2"/>
      <c r="E4" s="2"/>
      <c r="F4" s="2"/>
    </row>
    <row r="5" spans="1:6" x14ac:dyDescent="0.25">
      <c r="A5" s="2">
        <v>3</v>
      </c>
      <c r="B5" s="2">
        <v>708</v>
      </c>
      <c r="C5" s="3"/>
      <c r="D5" s="3"/>
      <c r="E5" s="3"/>
      <c r="F5" s="3"/>
    </row>
    <row r="6" spans="1:6" x14ac:dyDescent="0.25">
      <c r="A6" s="2">
        <v>4</v>
      </c>
      <c r="B6" s="2">
        <v>921</v>
      </c>
      <c r="C6" s="3">
        <f>AVERAGE(B3:B5)</f>
        <v>625.66666666666663</v>
      </c>
      <c r="D6" s="3">
        <f t="shared" ref="D6:D16" si="0">B6-C6</f>
        <v>295.33333333333337</v>
      </c>
      <c r="E6" s="3">
        <f t="shared" ref="E6:E16" si="1">ABS(D6)</f>
        <v>295.33333333333337</v>
      </c>
      <c r="F6" s="3">
        <f t="shared" ref="F6:F16" si="2">E6*E6</f>
        <v>87221.777777777796</v>
      </c>
    </row>
    <row r="7" spans="1:6" x14ac:dyDescent="0.25">
      <c r="A7" s="2">
        <v>5</v>
      </c>
      <c r="B7" s="2">
        <v>775</v>
      </c>
      <c r="C7" s="3">
        <f t="shared" ref="C7:C16" si="3">AVERAGE(B4:B6)</f>
        <v>760</v>
      </c>
      <c r="D7" s="3">
        <f t="shared" si="0"/>
        <v>15</v>
      </c>
      <c r="E7" s="3">
        <f t="shared" si="1"/>
        <v>15</v>
      </c>
      <c r="F7" s="3">
        <f t="shared" si="2"/>
        <v>225</v>
      </c>
    </row>
    <row r="8" spans="1:6" x14ac:dyDescent="0.25">
      <c r="A8" s="2">
        <v>6</v>
      </c>
      <c r="B8" s="2">
        <v>810</v>
      </c>
      <c r="C8" s="3">
        <f t="shared" si="3"/>
        <v>801.33333333333337</v>
      </c>
      <c r="D8" s="3">
        <f t="shared" si="0"/>
        <v>8.6666666666666288</v>
      </c>
      <c r="E8" s="3">
        <f t="shared" si="1"/>
        <v>8.6666666666666288</v>
      </c>
      <c r="F8" s="3">
        <f t="shared" si="2"/>
        <v>75.111111111110461</v>
      </c>
    </row>
    <row r="9" spans="1:6" x14ac:dyDescent="0.25">
      <c r="A9" s="2">
        <v>7</v>
      </c>
      <c r="B9" s="2">
        <v>856</v>
      </c>
      <c r="C9" s="3">
        <f t="shared" si="3"/>
        <v>835.33333333333337</v>
      </c>
      <c r="D9" s="3">
        <f t="shared" si="0"/>
        <v>20.666666666666629</v>
      </c>
      <c r="E9" s="3">
        <f t="shared" si="1"/>
        <v>20.666666666666629</v>
      </c>
      <c r="F9" s="3">
        <f t="shared" si="2"/>
        <v>427.11111111110955</v>
      </c>
    </row>
    <row r="10" spans="1:6" x14ac:dyDescent="0.25">
      <c r="A10" s="2">
        <v>8</v>
      </c>
      <c r="B10" s="2">
        <v>792</v>
      </c>
      <c r="C10" s="3">
        <f t="shared" si="3"/>
        <v>813.66666666666663</v>
      </c>
      <c r="D10" s="3">
        <f t="shared" si="0"/>
        <v>-21.666666666666629</v>
      </c>
      <c r="E10" s="3">
        <f t="shared" si="1"/>
        <v>21.666666666666629</v>
      </c>
      <c r="F10" s="3">
        <f t="shared" si="2"/>
        <v>469.44444444444281</v>
      </c>
    </row>
    <row r="11" spans="1:6" x14ac:dyDescent="0.25">
      <c r="A11" s="2">
        <v>9</v>
      </c>
      <c r="B11" s="2">
        <v>877</v>
      </c>
      <c r="C11" s="3">
        <f t="shared" si="3"/>
        <v>819.33333333333337</v>
      </c>
      <c r="D11" s="3">
        <f t="shared" si="0"/>
        <v>57.666666666666629</v>
      </c>
      <c r="E11" s="3">
        <f t="shared" si="1"/>
        <v>57.666666666666629</v>
      </c>
      <c r="F11" s="3">
        <f t="shared" si="2"/>
        <v>3325.4444444444403</v>
      </c>
    </row>
    <row r="12" spans="1:6" x14ac:dyDescent="0.25">
      <c r="A12" s="2">
        <v>10</v>
      </c>
      <c r="B12" s="2">
        <v>693</v>
      </c>
      <c r="C12" s="3">
        <f t="shared" si="3"/>
        <v>841.66666666666663</v>
      </c>
      <c r="D12" s="3">
        <f t="shared" si="0"/>
        <v>-148.66666666666663</v>
      </c>
      <c r="E12" s="3">
        <f t="shared" si="1"/>
        <v>148.66666666666663</v>
      </c>
      <c r="F12" s="3">
        <f t="shared" si="2"/>
        <v>22101.777777777766</v>
      </c>
    </row>
    <row r="13" spans="1:6" x14ac:dyDescent="0.25">
      <c r="A13" s="2">
        <v>11</v>
      </c>
      <c r="B13" s="2">
        <v>841</v>
      </c>
      <c r="C13" s="3">
        <f t="shared" si="3"/>
        <v>787.33333333333337</v>
      </c>
      <c r="D13" s="3">
        <f t="shared" si="0"/>
        <v>53.666666666666629</v>
      </c>
      <c r="E13" s="3">
        <f t="shared" si="1"/>
        <v>53.666666666666629</v>
      </c>
      <c r="F13" s="3">
        <f t="shared" si="2"/>
        <v>2880.1111111111072</v>
      </c>
    </row>
    <row r="14" spans="1:6" x14ac:dyDescent="0.25">
      <c r="A14" s="2">
        <v>12</v>
      </c>
      <c r="B14" s="2">
        <v>1009</v>
      </c>
      <c r="C14" s="3">
        <f t="shared" si="3"/>
        <v>803.66666666666663</v>
      </c>
      <c r="D14" s="3">
        <f t="shared" si="0"/>
        <v>205.33333333333337</v>
      </c>
      <c r="E14" s="3">
        <f t="shared" si="1"/>
        <v>205.33333333333337</v>
      </c>
      <c r="F14" s="3">
        <f t="shared" si="2"/>
        <v>42161.777777777796</v>
      </c>
    </row>
    <row r="15" spans="1:6" x14ac:dyDescent="0.25">
      <c r="A15" s="2">
        <v>13</v>
      </c>
      <c r="B15" s="2">
        <v>902</v>
      </c>
      <c r="C15" s="3">
        <f t="shared" si="3"/>
        <v>847.66666666666663</v>
      </c>
      <c r="D15" s="3">
        <f t="shared" si="0"/>
        <v>54.333333333333371</v>
      </c>
      <c r="E15" s="3">
        <f t="shared" si="1"/>
        <v>54.333333333333371</v>
      </c>
      <c r="F15" s="3">
        <f t="shared" si="2"/>
        <v>2952.1111111111154</v>
      </c>
    </row>
    <row r="16" spans="1:6" x14ac:dyDescent="0.25">
      <c r="A16" s="2">
        <v>14</v>
      </c>
      <c r="B16" s="2">
        <v>1103</v>
      </c>
      <c r="C16" s="3">
        <f t="shared" si="3"/>
        <v>917.33333333333337</v>
      </c>
      <c r="D16" s="3">
        <f t="shared" si="0"/>
        <v>185.66666666666663</v>
      </c>
      <c r="E16" s="3">
        <f t="shared" si="1"/>
        <v>185.66666666666663</v>
      </c>
      <c r="F16" s="3">
        <f t="shared" si="2"/>
        <v>34472.111111111095</v>
      </c>
    </row>
    <row r="17" spans="1:6" x14ac:dyDescent="0.25">
      <c r="C17" s="1" t="s">
        <v>6</v>
      </c>
      <c r="D17" s="3">
        <f>SUM(D6:D16)</f>
        <v>726</v>
      </c>
      <c r="E17" s="3">
        <f>SUM(E6:E16)</f>
        <v>1066.6666666666665</v>
      </c>
      <c r="F17" s="3">
        <f>SUM(F6:F16)</f>
        <v>196311.77777777778</v>
      </c>
    </row>
    <row r="18" spans="1:6" x14ac:dyDescent="0.25">
      <c r="C18" s="1" t="s">
        <v>7</v>
      </c>
      <c r="D18" s="3">
        <f>AVERAGE(D6:D16)</f>
        <v>66</v>
      </c>
      <c r="E18" s="3">
        <f>AVERAGE(E6:E16)</f>
        <v>96.969696969696955</v>
      </c>
      <c r="F18" s="3">
        <f>AVERAGE(F6:F16)</f>
        <v>17846.525252525254</v>
      </c>
    </row>
    <row r="19" spans="1:6" x14ac:dyDescent="0.25">
      <c r="E19" s="1" t="s">
        <v>8</v>
      </c>
      <c r="F19" s="1" t="s">
        <v>9</v>
      </c>
    </row>
    <row r="25" spans="1:6" x14ac:dyDescent="0.25">
      <c r="A25" s="14"/>
      <c r="B25" s="14"/>
      <c r="C25" s="14"/>
      <c r="D25" s="14"/>
      <c r="E25" s="14"/>
      <c r="F25" s="14"/>
    </row>
    <row r="26" spans="1:6" x14ac:dyDescent="0.25">
      <c r="A26" s="9"/>
      <c r="B26" s="9"/>
      <c r="C26" s="9"/>
      <c r="D26" s="9"/>
      <c r="E26" s="9"/>
      <c r="F26" s="9"/>
    </row>
    <row r="27" spans="1:6" x14ac:dyDescent="0.25">
      <c r="A27" s="6"/>
      <c r="B27" s="6"/>
      <c r="C27" s="6"/>
      <c r="D27" s="6"/>
      <c r="E27" s="6"/>
      <c r="F27" s="6"/>
    </row>
    <row r="28" spans="1:6" x14ac:dyDescent="0.25">
      <c r="A28" s="6"/>
      <c r="B28" s="6"/>
      <c r="C28" s="6"/>
      <c r="D28" s="6"/>
      <c r="E28" s="6"/>
      <c r="F28" s="6"/>
    </row>
    <row r="29" spans="1:6" x14ac:dyDescent="0.25">
      <c r="A29" s="6"/>
      <c r="B29" s="6"/>
      <c r="C29" s="6"/>
      <c r="D29" s="6"/>
      <c r="E29" s="6"/>
      <c r="F29" s="6"/>
    </row>
    <row r="30" spans="1:6" x14ac:dyDescent="0.25">
      <c r="A30" s="6"/>
      <c r="B30" s="6"/>
      <c r="C30" s="6"/>
      <c r="D30" s="6"/>
      <c r="E30" s="6"/>
      <c r="F30" s="6"/>
    </row>
    <row r="31" spans="1:6" x14ac:dyDescent="0.25">
      <c r="A31" s="6"/>
      <c r="B31" s="6"/>
      <c r="C31" s="7"/>
      <c r="D31" s="7"/>
      <c r="E31" s="7"/>
      <c r="F31" s="7"/>
    </row>
    <row r="32" spans="1:6" x14ac:dyDescent="0.25">
      <c r="A32" s="6"/>
      <c r="B32" s="6"/>
      <c r="C32" s="7"/>
      <c r="D32" s="7"/>
      <c r="E32" s="7"/>
      <c r="F32" s="7"/>
    </row>
    <row r="33" spans="1:6" x14ac:dyDescent="0.25">
      <c r="A33" s="6"/>
      <c r="B33" s="6"/>
      <c r="C33" s="7"/>
      <c r="D33" s="7"/>
      <c r="E33" s="7"/>
      <c r="F33" s="7"/>
    </row>
    <row r="34" spans="1:6" x14ac:dyDescent="0.25">
      <c r="A34" s="6"/>
      <c r="B34" s="6"/>
      <c r="C34" s="7"/>
      <c r="D34" s="7"/>
      <c r="E34" s="7"/>
      <c r="F34" s="7"/>
    </row>
    <row r="35" spans="1:6" x14ac:dyDescent="0.25">
      <c r="A35" s="6"/>
      <c r="B35" s="6"/>
      <c r="C35" s="7"/>
      <c r="D35" s="7"/>
      <c r="E35" s="7"/>
      <c r="F35" s="7"/>
    </row>
    <row r="36" spans="1:6" x14ac:dyDescent="0.25">
      <c r="A36" s="6"/>
      <c r="B36" s="6"/>
      <c r="C36" s="7"/>
      <c r="D36" s="7"/>
      <c r="E36" s="7"/>
      <c r="F36" s="7"/>
    </row>
    <row r="37" spans="1:6" x14ac:dyDescent="0.25">
      <c r="A37" s="6"/>
      <c r="B37" s="6"/>
      <c r="C37" s="7"/>
      <c r="D37" s="7"/>
      <c r="E37" s="7"/>
      <c r="F37" s="7"/>
    </row>
    <row r="38" spans="1:6" x14ac:dyDescent="0.25">
      <c r="A38" s="6"/>
      <c r="B38" s="6"/>
      <c r="C38" s="7"/>
      <c r="D38" s="7"/>
      <c r="E38" s="7"/>
      <c r="F38" s="7"/>
    </row>
    <row r="39" spans="1:6" x14ac:dyDescent="0.25">
      <c r="A39" s="6"/>
      <c r="B39" s="6"/>
      <c r="C39" s="7"/>
      <c r="D39" s="7"/>
      <c r="E39" s="7"/>
      <c r="F39" s="7"/>
    </row>
    <row r="40" spans="1:6" x14ac:dyDescent="0.25">
      <c r="A40" s="6"/>
      <c r="B40" s="6"/>
      <c r="C40" s="7"/>
      <c r="D40" s="7"/>
      <c r="E40" s="7"/>
      <c r="F40" s="7"/>
    </row>
    <row r="41" spans="1:6" x14ac:dyDescent="0.25">
      <c r="A41" s="6"/>
      <c r="B41" s="6"/>
      <c r="C41" s="9"/>
      <c r="D41" s="7"/>
      <c r="E41" s="7"/>
      <c r="F41" s="7"/>
    </row>
    <row r="42" spans="1:6" x14ac:dyDescent="0.25">
      <c r="A42" s="6"/>
      <c r="B42" s="6"/>
      <c r="C42" s="9"/>
      <c r="D42" s="7"/>
      <c r="E42" s="7"/>
      <c r="F42" s="7"/>
    </row>
    <row r="43" spans="1:6" x14ac:dyDescent="0.25">
      <c r="A43" s="6"/>
      <c r="B43" s="6"/>
      <c r="C43" s="6"/>
      <c r="D43" s="6"/>
      <c r="E43" s="9"/>
      <c r="F43" s="9"/>
    </row>
    <row r="44" spans="1:6" x14ac:dyDescent="0.25">
      <c r="A44" s="6"/>
      <c r="B44" s="6"/>
      <c r="C44" s="6"/>
      <c r="D44" s="6"/>
      <c r="E44" s="6"/>
      <c r="F44" s="6"/>
    </row>
    <row r="47" spans="1:6" x14ac:dyDescent="0.25">
      <c r="A47" s="15"/>
      <c r="B47" s="15"/>
      <c r="C47" s="15"/>
      <c r="D47" s="15"/>
      <c r="E47" s="15"/>
      <c r="F47" s="15"/>
    </row>
    <row r="48" spans="1:6" x14ac:dyDescent="0.25">
      <c r="A48" s="9"/>
      <c r="B48" s="9"/>
      <c r="C48" s="9"/>
      <c r="D48" s="9"/>
      <c r="E48" s="9"/>
      <c r="F48" s="9"/>
    </row>
    <row r="49" spans="1:6" x14ac:dyDescent="0.25">
      <c r="A49" s="6"/>
      <c r="B49" s="6"/>
      <c r="C49" s="6"/>
      <c r="D49" s="6"/>
      <c r="E49" s="6"/>
      <c r="F49" s="6"/>
    </row>
    <row r="50" spans="1:6" x14ac:dyDescent="0.25">
      <c r="A50" s="6"/>
      <c r="B50" s="6"/>
      <c r="C50" s="6"/>
      <c r="D50" s="6"/>
      <c r="E50" s="6"/>
      <c r="F50" s="6"/>
    </row>
    <row r="51" spans="1:6" x14ac:dyDescent="0.25">
      <c r="A51" s="6"/>
      <c r="B51" s="6"/>
      <c r="C51" s="6"/>
      <c r="D51" s="6"/>
      <c r="E51" s="6"/>
      <c r="F51" s="6"/>
    </row>
    <row r="52" spans="1:6" x14ac:dyDescent="0.25">
      <c r="A52" s="6"/>
      <c r="B52" s="6"/>
      <c r="C52" s="7"/>
      <c r="D52" s="7"/>
      <c r="E52" s="7"/>
      <c r="F52" s="7"/>
    </row>
    <row r="53" spans="1:6" x14ac:dyDescent="0.25">
      <c r="A53" s="6"/>
      <c r="B53" s="6"/>
      <c r="C53" s="7"/>
      <c r="D53" s="7"/>
      <c r="E53" s="7"/>
      <c r="F53" s="7"/>
    </row>
    <row r="54" spans="1:6" x14ac:dyDescent="0.25">
      <c r="A54" s="6"/>
      <c r="B54" s="6"/>
      <c r="C54" s="7"/>
      <c r="D54" s="7"/>
      <c r="E54" s="7"/>
      <c r="F54" s="7"/>
    </row>
    <row r="55" spans="1:6" x14ac:dyDescent="0.25">
      <c r="A55" s="6"/>
      <c r="B55" s="6"/>
      <c r="C55" s="7"/>
      <c r="D55" s="7"/>
      <c r="E55" s="7"/>
      <c r="F55" s="7"/>
    </row>
    <row r="56" spans="1:6" x14ac:dyDescent="0.25">
      <c r="A56" s="6"/>
      <c r="B56" s="6"/>
      <c r="C56" s="7"/>
      <c r="D56" s="7"/>
      <c r="E56" s="7"/>
      <c r="F56" s="7"/>
    </row>
    <row r="57" spans="1:6" x14ac:dyDescent="0.25">
      <c r="A57" s="6"/>
      <c r="B57" s="6"/>
      <c r="C57" s="7"/>
      <c r="D57" s="7"/>
      <c r="E57" s="7"/>
      <c r="F57" s="7"/>
    </row>
    <row r="58" spans="1:6" x14ac:dyDescent="0.25">
      <c r="A58" s="6"/>
      <c r="B58" s="6"/>
      <c r="C58" s="7"/>
      <c r="D58" s="7"/>
      <c r="E58" s="7"/>
      <c r="F58" s="7"/>
    </row>
    <row r="59" spans="1:6" x14ac:dyDescent="0.25">
      <c r="A59" s="6"/>
      <c r="B59" s="6"/>
      <c r="C59" s="7"/>
      <c r="D59" s="7"/>
      <c r="E59" s="7"/>
      <c r="F59" s="7"/>
    </row>
    <row r="60" spans="1:6" x14ac:dyDescent="0.25">
      <c r="A60" s="6"/>
      <c r="B60" s="6"/>
      <c r="C60" s="7"/>
      <c r="D60" s="7"/>
      <c r="E60" s="7"/>
      <c r="F60" s="7"/>
    </row>
    <row r="61" spans="1:6" x14ac:dyDescent="0.25">
      <c r="A61" s="6"/>
      <c r="B61" s="6"/>
      <c r="C61" s="7"/>
      <c r="D61" s="7"/>
      <c r="E61" s="7"/>
      <c r="F61" s="7"/>
    </row>
    <row r="62" spans="1:6" x14ac:dyDescent="0.25">
      <c r="A62" s="6"/>
      <c r="B62" s="6"/>
      <c r="C62" s="7"/>
      <c r="D62" s="7"/>
      <c r="E62" s="7"/>
      <c r="F62" s="7"/>
    </row>
    <row r="63" spans="1:6" x14ac:dyDescent="0.25">
      <c r="A63" s="6"/>
      <c r="B63" s="6"/>
      <c r="C63" s="10"/>
      <c r="D63" s="7"/>
      <c r="E63" s="6"/>
      <c r="F63" s="6"/>
    </row>
    <row r="64" spans="1:6" x14ac:dyDescent="0.25">
      <c r="A64" s="6"/>
      <c r="B64" s="6"/>
      <c r="C64" s="10"/>
      <c r="D64" s="7"/>
      <c r="E64" s="6"/>
      <c r="F64" s="6"/>
    </row>
    <row r="65" spans="1:6" x14ac:dyDescent="0.25">
      <c r="A65" s="6"/>
      <c r="B65" s="6"/>
      <c r="C65" s="7"/>
      <c r="D65" s="6"/>
      <c r="E65" s="9"/>
      <c r="F65" s="9"/>
    </row>
    <row r="67" spans="1:6" x14ac:dyDescent="0.25">
      <c r="C67" s="5"/>
      <c r="D67" s="5"/>
      <c r="E67" s="5"/>
    </row>
  </sheetData>
  <mergeCells count="3">
    <mergeCell ref="A1:F1"/>
    <mergeCell ref="A25:F25"/>
    <mergeCell ref="A47:F47"/>
  </mergeCells>
  <pageMargins left="0.7" right="0.7" top="0.75" bottom="0.75" header="0.3" footer="0.3"/>
  <pageSetup orientation="portrait" r:id="rId1"/>
  <ignoredErrors>
    <ignoredError sqref="C6:C16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1"/>
  <sheetViews>
    <sheetView topLeftCell="A4" workbookViewId="0">
      <selection activeCell="J15" sqref="J15"/>
    </sheetView>
  </sheetViews>
  <sheetFormatPr defaultRowHeight="15" x14ac:dyDescent="0.25"/>
  <sheetData>
    <row r="3" spans="1:6" x14ac:dyDescent="0.25">
      <c r="A3" s="16" t="s">
        <v>11</v>
      </c>
      <c r="B3" s="16"/>
      <c r="C3" s="16"/>
      <c r="D3" s="16"/>
      <c r="E3" s="16"/>
      <c r="F3" s="16"/>
    </row>
    <row r="4" spans="1:6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</row>
    <row r="5" spans="1:6" x14ac:dyDescent="0.25">
      <c r="A5" s="2">
        <v>1</v>
      </c>
      <c r="B5" s="2">
        <v>518</v>
      </c>
      <c r="C5" s="2"/>
      <c r="D5" s="2"/>
      <c r="E5" s="2"/>
      <c r="F5" s="2"/>
    </row>
    <row r="6" spans="1:6" x14ac:dyDescent="0.25">
      <c r="A6" s="2">
        <v>2</v>
      </c>
      <c r="B6" s="2">
        <v>651</v>
      </c>
      <c r="C6" s="2"/>
      <c r="D6" s="2"/>
      <c r="E6" s="2"/>
      <c r="F6" s="2"/>
    </row>
    <row r="7" spans="1:6" x14ac:dyDescent="0.25">
      <c r="A7" s="2">
        <v>3</v>
      </c>
      <c r="B7" s="2">
        <v>708</v>
      </c>
      <c r="C7" s="2"/>
      <c r="D7" s="2"/>
      <c r="E7" s="2"/>
      <c r="F7" s="2"/>
    </row>
    <row r="8" spans="1:6" x14ac:dyDescent="0.25">
      <c r="A8" s="2">
        <v>4</v>
      </c>
      <c r="B8" s="2">
        <v>921</v>
      </c>
      <c r="C8" s="2"/>
      <c r="D8" s="2"/>
      <c r="E8" s="2"/>
      <c r="F8" s="2"/>
    </row>
    <row r="9" spans="1:6" x14ac:dyDescent="0.25">
      <c r="A9" s="2">
        <v>5</v>
      </c>
      <c r="B9" s="2">
        <v>775</v>
      </c>
      <c r="C9" s="2"/>
      <c r="D9" s="2"/>
      <c r="E9" s="2"/>
      <c r="F9" s="2"/>
    </row>
    <row r="10" spans="1:6" x14ac:dyDescent="0.25">
      <c r="A10" s="2">
        <v>6</v>
      </c>
      <c r="B10" s="2">
        <v>810</v>
      </c>
      <c r="C10" s="3">
        <f>AVERAGE(B5:B9)</f>
        <v>714.6</v>
      </c>
      <c r="D10" s="3">
        <f>B10-C10</f>
        <v>95.399999999999977</v>
      </c>
      <c r="E10" s="3">
        <f>ABS(D10)</f>
        <v>95.399999999999977</v>
      </c>
      <c r="F10" s="3">
        <f>E10*E10</f>
        <v>9101.1599999999962</v>
      </c>
    </row>
    <row r="11" spans="1:6" x14ac:dyDescent="0.25">
      <c r="A11" s="2">
        <v>7</v>
      </c>
      <c r="B11" s="2">
        <v>856</v>
      </c>
      <c r="C11" s="3">
        <f t="shared" ref="C11:C18" si="0">AVERAGE(B6:B10)</f>
        <v>773</v>
      </c>
      <c r="D11" s="3">
        <f t="shared" ref="D11:D18" si="1">B11-C11</f>
        <v>83</v>
      </c>
      <c r="E11" s="3">
        <f t="shared" ref="E11:E18" si="2">ABS(D11)</f>
        <v>83</v>
      </c>
      <c r="F11" s="3">
        <f t="shared" ref="F11:F18" si="3">E11*E11</f>
        <v>6889</v>
      </c>
    </row>
    <row r="12" spans="1:6" x14ac:dyDescent="0.25">
      <c r="A12" s="2">
        <v>8</v>
      </c>
      <c r="B12" s="2">
        <v>792</v>
      </c>
      <c r="C12" s="3">
        <f t="shared" si="0"/>
        <v>814</v>
      </c>
      <c r="D12" s="3">
        <f t="shared" si="1"/>
        <v>-22</v>
      </c>
      <c r="E12" s="3">
        <f t="shared" si="2"/>
        <v>22</v>
      </c>
      <c r="F12" s="3">
        <f t="shared" si="3"/>
        <v>484</v>
      </c>
    </row>
    <row r="13" spans="1:6" x14ac:dyDescent="0.25">
      <c r="A13" s="2">
        <v>9</v>
      </c>
      <c r="B13" s="2">
        <v>877</v>
      </c>
      <c r="C13" s="3">
        <f t="shared" si="0"/>
        <v>830.8</v>
      </c>
      <c r="D13" s="3">
        <f t="shared" si="1"/>
        <v>46.200000000000045</v>
      </c>
      <c r="E13" s="3">
        <f t="shared" si="2"/>
        <v>46.200000000000045</v>
      </c>
      <c r="F13" s="3">
        <f t="shared" si="3"/>
        <v>2134.4400000000041</v>
      </c>
    </row>
    <row r="14" spans="1:6" x14ac:dyDescent="0.25">
      <c r="A14" s="2">
        <v>10</v>
      </c>
      <c r="B14" s="2">
        <v>693</v>
      </c>
      <c r="C14" s="3">
        <f t="shared" si="0"/>
        <v>822</v>
      </c>
      <c r="D14" s="3">
        <f t="shared" si="1"/>
        <v>-129</v>
      </c>
      <c r="E14" s="3">
        <f t="shared" si="2"/>
        <v>129</v>
      </c>
      <c r="F14" s="3">
        <f t="shared" si="3"/>
        <v>16641</v>
      </c>
    </row>
    <row r="15" spans="1:6" x14ac:dyDescent="0.25">
      <c r="A15" s="2">
        <v>11</v>
      </c>
      <c r="B15" s="2">
        <v>841</v>
      </c>
      <c r="C15" s="3">
        <f t="shared" si="0"/>
        <v>805.6</v>
      </c>
      <c r="D15" s="3">
        <f t="shared" si="1"/>
        <v>35.399999999999977</v>
      </c>
      <c r="E15" s="3">
        <f t="shared" si="2"/>
        <v>35.399999999999977</v>
      </c>
      <c r="F15" s="3">
        <f t="shared" si="3"/>
        <v>1253.1599999999985</v>
      </c>
    </row>
    <row r="16" spans="1:6" x14ac:dyDescent="0.25">
      <c r="A16" s="2">
        <v>12</v>
      </c>
      <c r="B16" s="2">
        <v>1009</v>
      </c>
      <c r="C16" s="3">
        <f t="shared" si="0"/>
        <v>811.8</v>
      </c>
      <c r="D16" s="3">
        <f t="shared" si="1"/>
        <v>197.20000000000005</v>
      </c>
      <c r="E16" s="3">
        <f t="shared" si="2"/>
        <v>197.20000000000005</v>
      </c>
      <c r="F16" s="3">
        <f t="shared" si="3"/>
        <v>38887.840000000018</v>
      </c>
    </row>
    <row r="17" spans="1:6" x14ac:dyDescent="0.25">
      <c r="A17" s="2">
        <v>13</v>
      </c>
      <c r="B17" s="2">
        <v>902</v>
      </c>
      <c r="C17" s="3">
        <f t="shared" si="0"/>
        <v>842.4</v>
      </c>
      <c r="D17" s="3">
        <f t="shared" si="1"/>
        <v>59.600000000000023</v>
      </c>
      <c r="E17" s="3">
        <f t="shared" si="2"/>
        <v>59.600000000000023</v>
      </c>
      <c r="F17" s="3">
        <f t="shared" si="3"/>
        <v>3552.1600000000026</v>
      </c>
    </row>
    <row r="18" spans="1:6" x14ac:dyDescent="0.25">
      <c r="A18" s="2">
        <v>14</v>
      </c>
      <c r="B18" s="2">
        <v>1103</v>
      </c>
      <c r="C18" s="3">
        <f t="shared" si="0"/>
        <v>864.4</v>
      </c>
      <c r="D18" s="3">
        <f t="shared" si="1"/>
        <v>238.60000000000002</v>
      </c>
      <c r="E18" s="3">
        <f t="shared" si="2"/>
        <v>238.60000000000002</v>
      </c>
      <c r="F18" s="3">
        <f t="shared" si="3"/>
        <v>56929.960000000014</v>
      </c>
    </row>
    <row r="19" spans="1:6" x14ac:dyDescent="0.25">
      <c r="C19" s="1" t="s">
        <v>6</v>
      </c>
      <c r="D19" s="3">
        <f>SUM(D10:D18)</f>
        <v>604.40000000000009</v>
      </c>
      <c r="E19" s="3">
        <f>SUM(E10:E18)</f>
        <v>906.40000000000009</v>
      </c>
      <c r="F19" s="3">
        <f>SUM(F10:F18)</f>
        <v>135872.72000000003</v>
      </c>
    </row>
    <row r="20" spans="1:6" x14ac:dyDescent="0.25">
      <c r="C20" s="1" t="s">
        <v>12</v>
      </c>
      <c r="D20" s="3">
        <f>AVERAGE(D10:D18)</f>
        <v>67.155555555555566</v>
      </c>
      <c r="E20" s="3">
        <f>AVERAGE(E10:E18)</f>
        <v>100.71111111111112</v>
      </c>
      <c r="F20" s="3">
        <f>AVERAGE(F10:F18)</f>
        <v>15096.968888888892</v>
      </c>
    </row>
    <row r="21" spans="1:6" x14ac:dyDescent="0.25">
      <c r="E21" s="1" t="s">
        <v>8</v>
      </c>
      <c r="F21" s="1" t="s">
        <v>9</v>
      </c>
    </row>
  </sheetData>
  <mergeCells count="1">
    <mergeCell ref="A3:F3"/>
  </mergeCells>
  <pageMargins left="0.7" right="0.7" top="0.75" bottom="0.75" header="0.3" footer="0.3"/>
  <ignoredErrors>
    <ignoredError sqref="C10:C18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2"/>
  <sheetViews>
    <sheetView workbookViewId="0">
      <selection activeCell="D3" sqref="D3:F3"/>
    </sheetView>
  </sheetViews>
  <sheetFormatPr defaultRowHeight="15" x14ac:dyDescent="0.25"/>
  <sheetData>
    <row r="2" spans="1:6" x14ac:dyDescent="0.25">
      <c r="A2" t="s">
        <v>13</v>
      </c>
    </row>
    <row r="3" spans="1:6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 x14ac:dyDescent="0.25">
      <c r="A4" s="2">
        <v>1</v>
      </c>
      <c r="B4" s="2">
        <v>518</v>
      </c>
      <c r="C4" s="2"/>
      <c r="D4" s="2"/>
      <c r="E4" s="2"/>
      <c r="F4" s="2"/>
    </row>
    <row r="5" spans="1:6" x14ac:dyDescent="0.25">
      <c r="A5" s="2">
        <v>2</v>
      </c>
      <c r="B5" s="2">
        <v>651</v>
      </c>
      <c r="C5" s="2"/>
      <c r="D5" s="2" t="s">
        <v>14</v>
      </c>
      <c r="E5" s="2"/>
      <c r="F5" s="2"/>
    </row>
    <row r="6" spans="1:6" x14ac:dyDescent="0.25">
      <c r="A6" s="2">
        <v>3</v>
      </c>
      <c r="B6" s="2">
        <v>708</v>
      </c>
      <c r="C6" s="2"/>
      <c r="D6" s="2"/>
      <c r="E6" s="2"/>
      <c r="F6" s="2"/>
    </row>
    <row r="7" spans="1:6" x14ac:dyDescent="0.25">
      <c r="A7" s="2">
        <v>4</v>
      </c>
      <c r="B7" s="2">
        <v>921</v>
      </c>
      <c r="C7" s="3">
        <f>B6*$C$22+B5*$D$22+B4*$E$22</f>
        <v>652.9</v>
      </c>
      <c r="D7" s="3">
        <f>B7-C7</f>
        <v>268.10000000000002</v>
      </c>
      <c r="E7" s="3">
        <f>ABS(D7)</f>
        <v>268.10000000000002</v>
      </c>
      <c r="F7" s="3">
        <f>E7*E7</f>
        <v>71877.610000000015</v>
      </c>
    </row>
    <row r="8" spans="1:6" x14ac:dyDescent="0.25">
      <c r="A8" s="2">
        <v>5</v>
      </c>
      <c r="B8" s="2">
        <v>775</v>
      </c>
      <c r="C8" s="3">
        <f t="shared" ref="C8:C17" si="0">B7*$C$22+B6*$D$22+B5*$E$22</f>
        <v>803.1</v>
      </c>
      <c r="D8" s="3">
        <f t="shared" ref="D8:D17" si="1">B8-C8</f>
        <v>-28.100000000000023</v>
      </c>
      <c r="E8" s="3">
        <f t="shared" ref="E8:E19" si="2">ABS(D8)</f>
        <v>28.100000000000023</v>
      </c>
      <c r="F8" s="3">
        <f t="shared" ref="F8:F19" si="3">E8*E8</f>
        <v>789.61000000000126</v>
      </c>
    </row>
    <row r="9" spans="1:6" x14ac:dyDescent="0.25">
      <c r="A9" s="2">
        <v>6</v>
      </c>
      <c r="B9" s="2">
        <v>810</v>
      </c>
      <c r="C9" s="3">
        <f t="shared" si="0"/>
        <v>805.4</v>
      </c>
      <c r="D9" s="3">
        <f t="shared" si="1"/>
        <v>4.6000000000000227</v>
      </c>
      <c r="E9" s="3">
        <f t="shared" si="2"/>
        <v>4.6000000000000227</v>
      </c>
      <c r="F9" s="3">
        <f t="shared" si="3"/>
        <v>21.16000000000021</v>
      </c>
    </row>
    <row r="10" spans="1:6" x14ac:dyDescent="0.25">
      <c r="A10" s="2">
        <v>7</v>
      </c>
      <c r="B10" s="2">
        <v>856</v>
      </c>
      <c r="C10" s="3">
        <f t="shared" si="0"/>
        <v>821.7</v>
      </c>
      <c r="D10" s="3">
        <f t="shared" si="1"/>
        <v>34.299999999999955</v>
      </c>
      <c r="E10" s="3">
        <f t="shared" si="2"/>
        <v>34.299999999999955</v>
      </c>
      <c r="F10" s="3">
        <f t="shared" si="3"/>
        <v>1176.4899999999968</v>
      </c>
    </row>
    <row r="11" spans="1:6" x14ac:dyDescent="0.25">
      <c r="A11" s="2">
        <v>8</v>
      </c>
      <c r="B11" s="2">
        <v>792</v>
      </c>
      <c r="C11" s="3">
        <f t="shared" si="0"/>
        <v>826</v>
      </c>
      <c r="D11" s="3">
        <f t="shared" si="1"/>
        <v>-34</v>
      </c>
      <c r="E11" s="3">
        <f t="shared" si="2"/>
        <v>34</v>
      </c>
      <c r="F11" s="3">
        <f t="shared" si="3"/>
        <v>1156</v>
      </c>
    </row>
    <row r="12" spans="1:6" x14ac:dyDescent="0.25">
      <c r="A12" s="2">
        <v>9</v>
      </c>
      <c r="B12" s="2">
        <v>877</v>
      </c>
      <c r="C12" s="3">
        <f t="shared" si="0"/>
        <v>814.8</v>
      </c>
      <c r="D12" s="3">
        <f t="shared" si="1"/>
        <v>62.200000000000045</v>
      </c>
      <c r="E12" s="3">
        <f t="shared" si="2"/>
        <v>62.200000000000045</v>
      </c>
      <c r="F12" s="3">
        <f t="shared" si="3"/>
        <v>3868.8400000000056</v>
      </c>
    </row>
    <row r="13" spans="1:6" x14ac:dyDescent="0.25">
      <c r="A13" s="2">
        <v>10</v>
      </c>
      <c r="B13" s="2">
        <v>693</v>
      </c>
      <c r="C13" s="3">
        <f t="shared" si="0"/>
        <v>847.30000000000007</v>
      </c>
      <c r="D13" s="3">
        <f t="shared" si="1"/>
        <v>-154.30000000000007</v>
      </c>
      <c r="E13" s="3">
        <f t="shared" si="2"/>
        <v>154.30000000000007</v>
      </c>
      <c r="F13" s="3">
        <f t="shared" si="3"/>
        <v>23808.49000000002</v>
      </c>
    </row>
    <row r="14" spans="1:6" x14ac:dyDescent="0.25">
      <c r="A14" s="2">
        <v>11</v>
      </c>
      <c r="B14" s="2">
        <v>841</v>
      </c>
      <c r="C14" s="3">
        <f t="shared" si="0"/>
        <v>767.99999999999989</v>
      </c>
      <c r="D14" s="3">
        <f t="shared" si="1"/>
        <v>73.000000000000114</v>
      </c>
      <c r="E14" s="3">
        <f t="shared" si="2"/>
        <v>73.000000000000114</v>
      </c>
      <c r="F14" s="3">
        <f t="shared" si="3"/>
        <v>5329.0000000000164</v>
      </c>
    </row>
    <row r="15" spans="1:6" x14ac:dyDescent="0.25">
      <c r="A15" s="2">
        <v>12</v>
      </c>
      <c r="B15" s="2">
        <v>1009</v>
      </c>
      <c r="C15" s="3">
        <f t="shared" si="0"/>
        <v>803.8</v>
      </c>
      <c r="D15" s="3">
        <f t="shared" si="1"/>
        <v>205.20000000000005</v>
      </c>
      <c r="E15" s="3">
        <f t="shared" si="2"/>
        <v>205.20000000000005</v>
      </c>
      <c r="F15" s="3">
        <f t="shared" si="3"/>
        <v>42107.040000000015</v>
      </c>
    </row>
    <row r="16" spans="1:6" x14ac:dyDescent="0.25">
      <c r="A16" s="2">
        <v>13</v>
      </c>
      <c r="B16" s="2">
        <v>902</v>
      </c>
      <c r="C16" s="3">
        <f t="shared" si="0"/>
        <v>895.4</v>
      </c>
      <c r="D16" s="3">
        <f t="shared" si="1"/>
        <v>6.6000000000000227</v>
      </c>
      <c r="E16" s="3">
        <f t="shared" si="2"/>
        <v>6.6000000000000227</v>
      </c>
      <c r="F16" s="3">
        <f t="shared" si="3"/>
        <v>43.560000000000301</v>
      </c>
    </row>
    <row r="17" spans="1:6" x14ac:dyDescent="0.25">
      <c r="A17" s="2">
        <v>14</v>
      </c>
      <c r="B17" s="2">
        <v>1103</v>
      </c>
      <c r="C17" s="3">
        <f t="shared" si="0"/>
        <v>921.90000000000009</v>
      </c>
      <c r="D17" s="3">
        <f t="shared" si="1"/>
        <v>181.09999999999991</v>
      </c>
      <c r="E17" s="3">
        <f t="shared" si="2"/>
        <v>181.09999999999991</v>
      </c>
      <c r="F17" s="3">
        <f t="shared" si="3"/>
        <v>32797.20999999997</v>
      </c>
    </row>
    <row r="18" spans="1:6" x14ac:dyDescent="0.25">
      <c r="C18" s="1" t="s">
        <v>6</v>
      </c>
      <c r="D18" s="3">
        <f>SUM(D7:D17)</f>
        <v>618.70000000000005</v>
      </c>
      <c r="E18" s="3">
        <f t="shared" si="2"/>
        <v>618.70000000000005</v>
      </c>
      <c r="F18" s="3">
        <f t="shared" si="3"/>
        <v>382789.69000000006</v>
      </c>
    </row>
    <row r="19" spans="1:6" x14ac:dyDescent="0.25">
      <c r="C19" s="1" t="s">
        <v>7</v>
      </c>
      <c r="D19" s="3">
        <f>AVERAGE(D7:D17)</f>
        <v>56.24545454545455</v>
      </c>
      <c r="E19" s="3">
        <f t="shared" si="2"/>
        <v>56.24545454545455</v>
      </c>
      <c r="F19" s="3">
        <f t="shared" si="3"/>
        <v>3163.5511570247941</v>
      </c>
    </row>
    <row r="20" spans="1:6" x14ac:dyDescent="0.25">
      <c r="E20" s="1" t="s">
        <v>8</v>
      </c>
      <c r="F20" s="1" t="s">
        <v>9</v>
      </c>
    </row>
    <row r="22" spans="1:6" x14ac:dyDescent="0.25">
      <c r="A22" t="s">
        <v>15</v>
      </c>
      <c r="C22" s="5">
        <v>0.5</v>
      </c>
      <c r="D22" s="5">
        <v>0.3</v>
      </c>
      <c r="E22" s="5">
        <v>0.2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activeCell="H24" sqref="H24"/>
    </sheetView>
  </sheetViews>
  <sheetFormatPr defaultRowHeight="15" x14ac:dyDescent="0.25"/>
  <sheetData>
    <row r="1" spans="1:7" x14ac:dyDescent="0.25">
      <c r="A1" s="13" t="s">
        <v>20</v>
      </c>
      <c r="B1" s="13"/>
      <c r="C1" s="13"/>
      <c r="D1" s="13"/>
      <c r="E1" s="13"/>
      <c r="F1" s="13"/>
      <c r="G1" s="13"/>
    </row>
    <row r="2" spans="1:7" x14ac:dyDescent="0.25">
      <c r="A2" s="1" t="s">
        <v>0</v>
      </c>
      <c r="B2" s="1" t="s">
        <v>1</v>
      </c>
      <c r="C2" s="1" t="s">
        <v>16</v>
      </c>
      <c r="D2" s="1" t="s">
        <v>2</v>
      </c>
      <c r="E2" s="1" t="s">
        <v>3</v>
      </c>
      <c r="F2" s="1" t="s">
        <v>17</v>
      </c>
      <c r="G2" s="1" t="s">
        <v>5</v>
      </c>
    </row>
    <row r="3" spans="1:7" x14ac:dyDescent="0.25">
      <c r="A3" s="2">
        <v>1</v>
      </c>
      <c r="B3" s="2">
        <v>518</v>
      </c>
      <c r="C3" s="2">
        <v>1</v>
      </c>
      <c r="D3" s="3">
        <f>$B$18+$B$19*C3</f>
        <v>643.40000000000009</v>
      </c>
      <c r="E3" s="3">
        <f>B3-D3</f>
        <v>-125.40000000000009</v>
      </c>
      <c r="F3" s="3">
        <f>ABS(E3)</f>
        <v>125.40000000000009</v>
      </c>
      <c r="G3" s="3">
        <f>F3*F3</f>
        <v>15725.160000000024</v>
      </c>
    </row>
    <row r="4" spans="1:7" x14ac:dyDescent="0.25">
      <c r="A4" s="2">
        <v>2</v>
      </c>
      <c r="B4" s="2">
        <v>651</v>
      </c>
      <c r="C4" s="2">
        <v>2</v>
      </c>
      <c r="D4" s="3">
        <f t="shared" ref="D4:D16" si="0">$B$18+$B$19*C4</f>
        <v>670.30549450549461</v>
      </c>
      <c r="E4" s="3">
        <f t="shared" ref="E4:E16" si="1">B4-D4</f>
        <v>-19.305494505494607</v>
      </c>
      <c r="F4" s="3">
        <f t="shared" ref="F4:F16" si="2">ABS(E4)</f>
        <v>19.305494505494607</v>
      </c>
      <c r="G4" s="3">
        <f t="shared" ref="G4:G16" si="3">F4*F4</f>
        <v>372.70211810168246</v>
      </c>
    </row>
    <row r="5" spans="1:7" x14ac:dyDescent="0.25">
      <c r="A5" s="2">
        <v>3</v>
      </c>
      <c r="B5" s="2">
        <v>708</v>
      </c>
      <c r="C5" s="2">
        <v>3</v>
      </c>
      <c r="D5" s="3">
        <f t="shared" si="0"/>
        <v>697.21098901098912</v>
      </c>
      <c r="E5" s="3">
        <f t="shared" si="1"/>
        <v>10.789010989010876</v>
      </c>
      <c r="F5" s="3">
        <f t="shared" si="2"/>
        <v>10.789010989010876</v>
      </c>
      <c r="G5" s="3">
        <f t="shared" si="3"/>
        <v>116.40275812099745</v>
      </c>
    </row>
    <row r="6" spans="1:7" x14ac:dyDescent="0.25">
      <c r="A6" s="2">
        <v>4</v>
      </c>
      <c r="B6" s="2">
        <v>921</v>
      </c>
      <c r="C6" s="2">
        <v>4</v>
      </c>
      <c r="D6" s="3">
        <f t="shared" si="0"/>
        <v>724.11648351648364</v>
      </c>
      <c r="E6" s="3">
        <f t="shared" si="1"/>
        <v>196.88351648351636</v>
      </c>
      <c r="F6" s="3">
        <f t="shared" si="2"/>
        <v>196.88351648351636</v>
      </c>
      <c r="G6" s="3">
        <f t="shared" si="3"/>
        <v>38763.119062915059</v>
      </c>
    </row>
    <row r="7" spans="1:7" x14ac:dyDescent="0.25">
      <c r="A7" s="2">
        <v>5</v>
      </c>
      <c r="B7" s="2">
        <v>775</v>
      </c>
      <c r="C7" s="2">
        <v>5</v>
      </c>
      <c r="D7" s="3">
        <f t="shared" si="0"/>
        <v>751.02197802197816</v>
      </c>
      <c r="E7" s="3">
        <f t="shared" si="1"/>
        <v>23.978021978021843</v>
      </c>
      <c r="F7" s="3">
        <f t="shared" si="2"/>
        <v>23.978021978021843</v>
      </c>
      <c r="G7" s="3">
        <f t="shared" si="3"/>
        <v>574.94553797849858</v>
      </c>
    </row>
    <row r="8" spans="1:7" x14ac:dyDescent="0.25">
      <c r="A8" s="2">
        <v>6</v>
      </c>
      <c r="B8" s="2">
        <v>810</v>
      </c>
      <c r="C8" s="2">
        <v>6</v>
      </c>
      <c r="D8" s="3">
        <f t="shared" si="0"/>
        <v>777.92747252747267</v>
      </c>
      <c r="E8" s="3">
        <f t="shared" si="1"/>
        <v>32.072527472527327</v>
      </c>
      <c r="F8" s="3">
        <f t="shared" si="2"/>
        <v>32.072527472527327</v>
      </c>
      <c r="G8" s="3">
        <f t="shared" si="3"/>
        <v>1028.6470184760201</v>
      </c>
    </row>
    <row r="9" spans="1:7" x14ac:dyDescent="0.25">
      <c r="A9" s="2">
        <v>7</v>
      </c>
      <c r="B9" s="2">
        <v>856</v>
      </c>
      <c r="C9" s="2">
        <v>7</v>
      </c>
      <c r="D9" s="3">
        <f t="shared" si="0"/>
        <v>804.83296703296719</v>
      </c>
      <c r="E9" s="3">
        <f t="shared" si="1"/>
        <v>51.16703296703281</v>
      </c>
      <c r="F9" s="3">
        <f t="shared" si="2"/>
        <v>51.16703296703281</v>
      </c>
      <c r="G9" s="3">
        <f t="shared" si="3"/>
        <v>2618.0652626494225</v>
      </c>
    </row>
    <row r="10" spans="1:7" x14ac:dyDescent="0.25">
      <c r="A10" s="2">
        <v>8</v>
      </c>
      <c r="B10" s="2">
        <v>792</v>
      </c>
      <c r="C10" s="2">
        <v>8</v>
      </c>
      <c r="D10" s="3">
        <f t="shared" si="0"/>
        <v>831.73846153846171</v>
      </c>
      <c r="E10" s="3">
        <f t="shared" si="1"/>
        <v>-39.738461538461706</v>
      </c>
      <c r="F10" s="3">
        <f t="shared" si="2"/>
        <v>39.738461538461706</v>
      </c>
      <c r="G10" s="3">
        <f t="shared" si="3"/>
        <v>1579.1453254438004</v>
      </c>
    </row>
    <row r="11" spans="1:7" x14ac:dyDescent="0.25">
      <c r="A11" s="2">
        <v>9</v>
      </c>
      <c r="B11" s="2">
        <v>877</v>
      </c>
      <c r="C11" s="2">
        <v>9</v>
      </c>
      <c r="D11" s="3">
        <f t="shared" si="0"/>
        <v>858.64395604395622</v>
      </c>
      <c r="E11" s="3">
        <f t="shared" si="1"/>
        <v>18.356043956043777</v>
      </c>
      <c r="F11" s="3">
        <f t="shared" si="2"/>
        <v>18.356043956043777</v>
      </c>
      <c r="G11" s="3">
        <f t="shared" si="3"/>
        <v>336.94434971621126</v>
      </c>
    </row>
    <row r="12" spans="1:7" x14ac:dyDescent="0.25">
      <c r="A12" s="2">
        <v>10</v>
      </c>
      <c r="B12" s="2">
        <v>693</v>
      </c>
      <c r="C12" s="2">
        <v>10</v>
      </c>
      <c r="D12" s="3">
        <f t="shared" si="0"/>
        <v>885.54945054945074</v>
      </c>
      <c r="E12" s="3">
        <f t="shared" si="1"/>
        <v>-192.54945054945074</v>
      </c>
      <c r="F12" s="3">
        <f t="shared" si="2"/>
        <v>192.54945054945074</v>
      </c>
      <c r="G12" s="3">
        <f t="shared" si="3"/>
        <v>37075.290906895374</v>
      </c>
    </row>
    <row r="13" spans="1:7" x14ac:dyDescent="0.25">
      <c r="A13" s="2">
        <v>11</v>
      </c>
      <c r="B13" s="2">
        <v>841</v>
      </c>
      <c r="C13" s="2">
        <v>11</v>
      </c>
      <c r="D13" s="3">
        <f t="shared" si="0"/>
        <v>912.45494505494526</v>
      </c>
      <c r="E13" s="3">
        <f t="shared" si="1"/>
        <v>-71.454945054945256</v>
      </c>
      <c r="F13" s="3">
        <f t="shared" si="2"/>
        <v>71.454945054945256</v>
      </c>
      <c r="G13" s="3">
        <f t="shared" si="3"/>
        <v>5105.8091728052459</v>
      </c>
    </row>
    <row r="14" spans="1:7" x14ac:dyDescent="0.25">
      <c r="A14" s="2">
        <v>12</v>
      </c>
      <c r="B14" s="2">
        <v>1009</v>
      </c>
      <c r="C14" s="2">
        <v>12</v>
      </c>
      <c r="D14" s="3">
        <f t="shared" si="0"/>
        <v>939.36043956043966</v>
      </c>
      <c r="E14" s="3">
        <f t="shared" si="1"/>
        <v>69.639560439560341</v>
      </c>
      <c r="F14" s="3">
        <f t="shared" si="2"/>
        <v>69.639560439560341</v>
      </c>
      <c r="G14" s="3">
        <f t="shared" si="3"/>
        <v>4849.6683782151777</v>
      </c>
    </row>
    <row r="15" spans="1:7" x14ac:dyDescent="0.25">
      <c r="A15" s="2">
        <v>13</v>
      </c>
      <c r="B15" s="2">
        <v>902</v>
      </c>
      <c r="C15" s="2">
        <v>13</v>
      </c>
      <c r="D15" s="3">
        <f t="shared" si="0"/>
        <v>966.26593406593418</v>
      </c>
      <c r="E15" s="3">
        <f t="shared" si="1"/>
        <v>-64.265934065934175</v>
      </c>
      <c r="F15" s="3">
        <f t="shared" si="2"/>
        <v>64.265934065934175</v>
      </c>
      <c r="G15" s="3">
        <f t="shared" si="3"/>
        <v>4130.1102813669986</v>
      </c>
    </row>
    <row r="16" spans="1:7" x14ac:dyDescent="0.25">
      <c r="A16" s="2">
        <v>14</v>
      </c>
      <c r="B16" s="2">
        <v>1103</v>
      </c>
      <c r="C16" s="2">
        <v>14</v>
      </c>
      <c r="D16" s="3">
        <f t="shared" si="0"/>
        <v>993.17142857142869</v>
      </c>
      <c r="E16" s="3">
        <f t="shared" si="1"/>
        <v>109.82857142857131</v>
      </c>
      <c r="F16" s="3">
        <f t="shared" si="2"/>
        <v>109.82857142857131</v>
      </c>
      <c r="G16" s="3">
        <f t="shared" si="3"/>
        <v>12062.315102040789</v>
      </c>
    </row>
    <row r="17" spans="1:7" x14ac:dyDescent="0.25">
      <c r="D17" s="1" t="s">
        <v>6</v>
      </c>
      <c r="E17" s="3">
        <f>SUM(E3:E16)</f>
        <v>-1.9326762412674725E-12</v>
      </c>
      <c r="F17" s="12">
        <f>SUM(F3:F16)</f>
        <v>1025.4285714285711</v>
      </c>
      <c r="G17" s="12">
        <f>SUM(G3:G16)</f>
        <v>124338.3252747253</v>
      </c>
    </row>
    <row r="18" spans="1:7" x14ac:dyDescent="0.25">
      <c r="A18" s="1" t="s">
        <v>18</v>
      </c>
      <c r="B18" s="8">
        <f>INTERCEPT(B3:B16,C3:C16)</f>
        <v>616.49450549450557</v>
      </c>
      <c r="D18" s="1" t="s">
        <v>7</v>
      </c>
      <c r="E18" s="3">
        <f>AVERAGE(E3:E16)</f>
        <v>-1.380483029476766E-13</v>
      </c>
      <c r="F18" s="3">
        <f>AVERAGE(F3:F16)</f>
        <v>73.244897959183646</v>
      </c>
      <c r="G18" s="3">
        <f>AVERAGE(G3:G16)</f>
        <v>8881.3089481946645</v>
      </c>
    </row>
    <row r="19" spans="1:7" x14ac:dyDescent="0.25">
      <c r="A19" s="1" t="s">
        <v>19</v>
      </c>
      <c r="B19" s="8">
        <f>SLOPE(B3:B16,C3:C16)</f>
        <v>26.905494505494509</v>
      </c>
      <c r="F19" s="1" t="s">
        <v>8</v>
      </c>
      <c r="G19" s="1" t="s">
        <v>9</v>
      </c>
    </row>
    <row r="25" spans="1:7" x14ac:dyDescent="0.25">
      <c r="D25" t="s">
        <v>14</v>
      </c>
    </row>
  </sheetData>
  <mergeCells count="1">
    <mergeCell ref="A1:G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M18" sqref="M18"/>
    </sheetView>
  </sheetViews>
  <sheetFormatPr defaultRowHeight="15" x14ac:dyDescent="0.25"/>
  <sheetData>
    <row r="1" spans="1:6" x14ac:dyDescent="0.25">
      <c r="A1" t="s">
        <v>22</v>
      </c>
      <c r="D1">
        <v>0.3</v>
      </c>
    </row>
    <row r="2" spans="1:6" x14ac:dyDescent="0.25">
      <c r="A2" s="1" t="s">
        <v>0</v>
      </c>
      <c r="B2" s="1" t="s">
        <v>1</v>
      </c>
      <c r="C2" s="1" t="s">
        <v>21</v>
      </c>
      <c r="D2" s="1" t="s">
        <v>3</v>
      </c>
      <c r="E2" s="1" t="s">
        <v>4</v>
      </c>
      <c r="F2" s="1" t="s">
        <v>5</v>
      </c>
    </row>
    <row r="3" spans="1:6" x14ac:dyDescent="0.25">
      <c r="A3" s="2">
        <v>1</v>
      </c>
      <c r="B3" s="2">
        <v>518</v>
      </c>
      <c r="C3" s="2"/>
      <c r="D3" s="2"/>
      <c r="E3" s="2"/>
      <c r="F3" s="2"/>
    </row>
    <row r="4" spans="1:6" x14ac:dyDescent="0.25">
      <c r="A4" s="2">
        <v>2</v>
      </c>
      <c r="B4" s="2">
        <v>651</v>
      </c>
      <c r="C4" s="3">
        <v>518</v>
      </c>
      <c r="D4" s="3">
        <f>B4-C4</f>
        <v>133</v>
      </c>
      <c r="E4" s="3">
        <f>ABS(D4)</f>
        <v>133</v>
      </c>
      <c r="F4" s="3">
        <f>E4*E4</f>
        <v>17689</v>
      </c>
    </row>
    <row r="5" spans="1:6" x14ac:dyDescent="0.25">
      <c r="A5" s="2">
        <v>3</v>
      </c>
      <c r="B5" s="2">
        <v>708</v>
      </c>
      <c r="C5" s="3">
        <f>$D$1*B4+(1-0.3)*C4</f>
        <v>557.9</v>
      </c>
      <c r="D5" s="3">
        <f t="shared" ref="D5:D16" si="0">B5-C5</f>
        <v>150.10000000000002</v>
      </c>
      <c r="E5" s="3">
        <f t="shared" ref="E5:E16" si="1">ABS(D5)</f>
        <v>150.10000000000002</v>
      </c>
      <c r="F5" s="3">
        <f t="shared" ref="F5:F16" si="2">E5*E5</f>
        <v>22530.010000000006</v>
      </c>
    </row>
    <row r="6" spans="1:6" x14ac:dyDescent="0.25">
      <c r="A6" s="2">
        <v>4</v>
      </c>
      <c r="B6" s="2">
        <v>921</v>
      </c>
      <c r="C6" s="3">
        <f t="shared" ref="C6:C16" si="3">$D$1*B5+(1-0.3)*C5</f>
        <v>602.92999999999995</v>
      </c>
      <c r="D6" s="3">
        <f t="shared" si="0"/>
        <v>318.07000000000005</v>
      </c>
      <c r="E6" s="3">
        <f t="shared" si="1"/>
        <v>318.07000000000005</v>
      </c>
      <c r="F6" s="3">
        <f t="shared" si="2"/>
        <v>101168.52490000003</v>
      </c>
    </row>
    <row r="7" spans="1:6" x14ac:dyDescent="0.25">
      <c r="A7" s="2">
        <v>5</v>
      </c>
      <c r="B7" s="2">
        <v>775</v>
      </c>
      <c r="C7" s="3">
        <f t="shared" si="3"/>
        <v>698.35099999999989</v>
      </c>
      <c r="D7" s="3">
        <f t="shared" si="0"/>
        <v>76.649000000000115</v>
      </c>
      <c r="E7" s="3">
        <f t="shared" si="1"/>
        <v>76.649000000000115</v>
      </c>
      <c r="F7" s="3">
        <f t="shared" si="2"/>
        <v>5875.0692010000175</v>
      </c>
    </row>
    <row r="8" spans="1:6" x14ac:dyDescent="0.25">
      <c r="A8" s="2">
        <v>6</v>
      </c>
      <c r="B8" s="2">
        <v>810</v>
      </c>
      <c r="C8" s="3">
        <f t="shared" si="3"/>
        <v>721.34569999999985</v>
      </c>
      <c r="D8" s="3">
        <f t="shared" si="0"/>
        <v>88.654300000000148</v>
      </c>
      <c r="E8" s="3">
        <f t="shared" si="1"/>
        <v>88.654300000000148</v>
      </c>
      <c r="F8" s="3">
        <f t="shared" si="2"/>
        <v>7859.5849084900265</v>
      </c>
    </row>
    <row r="9" spans="1:6" x14ac:dyDescent="0.25">
      <c r="A9" s="2">
        <v>7</v>
      </c>
      <c r="B9" s="2">
        <v>856</v>
      </c>
      <c r="C9" s="3">
        <f t="shared" si="3"/>
        <v>747.94198999999981</v>
      </c>
      <c r="D9" s="3">
        <f t="shared" si="0"/>
        <v>108.05801000000019</v>
      </c>
      <c r="E9" s="3">
        <f t="shared" si="1"/>
        <v>108.05801000000019</v>
      </c>
      <c r="F9" s="3">
        <f t="shared" si="2"/>
        <v>11676.533525160143</v>
      </c>
    </row>
    <row r="10" spans="1:6" x14ac:dyDescent="0.25">
      <c r="A10" s="2">
        <v>8</v>
      </c>
      <c r="B10" s="2">
        <v>792</v>
      </c>
      <c r="C10" s="3">
        <f t="shared" si="3"/>
        <v>780.35939299999995</v>
      </c>
      <c r="D10" s="3">
        <f t="shared" si="0"/>
        <v>11.640607000000045</v>
      </c>
      <c r="E10" s="3">
        <f t="shared" si="1"/>
        <v>11.640607000000045</v>
      </c>
      <c r="F10" s="3">
        <f t="shared" si="2"/>
        <v>135.50373132845004</v>
      </c>
    </row>
    <row r="11" spans="1:6" x14ac:dyDescent="0.25">
      <c r="A11" s="2">
        <v>9</v>
      </c>
      <c r="B11" s="2">
        <v>877</v>
      </c>
      <c r="C11" s="3">
        <f t="shared" si="3"/>
        <v>783.85157509999999</v>
      </c>
      <c r="D11" s="3">
        <f t="shared" si="0"/>
        <v>93.148424900000009</v>
      </c>
      <c r="E11" s="3">
        <f t="shared" si="1"/>
        <v>93.148424900000009</v>
      </c>
      <c r="F11" s="3">
        <f t="shared" si="2"/>
        <v>8676.6290613509409</v>
      </c>
    </row>
    <row r="12" spans="1:6" x14ac:dyDescent="0.25">
      <c r="A12" s="2">
        <v>10</v>
      </c>
      <c r="B12" s="2">
        <v>693</v>
      </c>
      <c r="C12" s="3">
        <f t="shared" si="3"/>
        <v>811.7961025699999</v>
      </c>
      <c r="D12" s="3">
        <f t="shared" si="0"/>
        <v>-118.7961025699999</v>
      </c>
      <c r="E12" s="3">
        <f t="shared" si="1"/>
        <v>118.7961025699999</v>
      </c>
      <c r="F12" s="3">
        <f t="shared" si="2"/>
        <v>14112.513985821937</v>
      </c>
    </row>
    <row r="13" spans="1:6" x14ac:dyDescent="0.25">
      <c r="A13" s="2">
        <v>11</v>
      </c>
      <c r="B13" s="2">
        <v>841</v>
      </c>
      <c r="C13" s="3">
        <f t="shared" si="3"/>
        <v>776.15727179899989</v>
      </c>
      <c r="D13" s="3">
        <f t="shared" si="0"/>
        <v>64.842728201000114</v>
      </c>
      <c r="E13" s="3">
        <f t="shared" si="1"/>
        <v>64.842728201000114</v>
      </c>
      <c r="F13" s="3">
        <f t="shared" si="2"/>
        <v>4204.5794005487751</v>
      </c>
    </row>
    <row r="14" spans="1:6" x14ac:dyDescent="0.25">
      <c r="A14" s="2">
        <v>12</v>
      </c>
      <c r="B14" s="2">
        <v>1009</v>
      </c>
      <c r="C14" s="3">
        <f t="shared" si="3"/>
        <v>795.6100902592998</v>
      </c>
      <c r="D14" s="3">
        <f t="shared" si="0"/>
        <v>213.3899097407002</v>
      </c>
      <c r="E14" s="3">
        <f t="shared" si="1"/>
        <v>213.3899097407002</v>
      </c>
      <c r="F14" s="3">
        <f t="shared" si="2"/>
        <v>45535.253579144177</v>
      </c>
    </row>
    <row r="15" spans="1:6" x14ac:dyDescent="0.25">
      <c r="A15" s="2">
        <v>13</v>
      </c>
      <c r="B15" s="2">
        <v>902</v>
      </c>
      <c r="C15" s="3">
        <f t="shared" si="3"/>
        <v>859.62706318150981</v>
      </c>
      <c r="D15" s="3">
        <f t="shared" si="0"/>
        <v>42.372936818490189</v>
      </c>
      <c r="E15" s="3">
        <f t="shared" si="1"/>
        <v>42.372936818490189</v>
      </c>
      <c r="F15" s="3">
        <f t="shared" si="2"/>
        <v>1795.4657746237615</v>
      </c>
    </row>
    <row r="16" spans="1:6" x14ac:dyDescent="0.25">
      <c r="A16" s="2">
        <v>14</v>
      </c>
      <c r="B16" s="2">
        <v>1103</v>
      </c>
      <c r="C16" s="3">
        <f t="shared" si="3"/>
        <v>872.3389442270568</v>
      </c>
      <c r="D16" s="3">
        <f t="shared" si="0"/>
        <v>230.6610557729432</v>
      </c>
      <c r="E16" s="3">
        <f t="shared" si="1"/>
        <v>230.6610557729432</v>
      </c>
      <c r="F16" s="3">
        <f t="shared" si="2"/>
        <v>53204.522650288811</v>
      </c>
    </row>
    <row r="17" spans="3:6" x14ac:dyDescent="0.25">
      <c r="C17" s="1" t="s">
        <v>6</v>
      </c>
      <c r="D17" s="3">
        <f>SUM(D4:D16)</f>
        <v>1411.7908698631343</v>
      </c>
      <c r="E17" s="3">
        <f>SUM(E4:E16)</f>
        <v>1649.3830750031341</v>
      </c>
      <c r="F17" s="3">
        <f>SUM(F4:F16)</f>
        <v>294463.19071775704</v>
      </c>
    </row>
    <row r="18" spans="3:6" x14ac:dyDescent="0.25">
      <c r="C18" s="1" t="s">
        <v>12</v>
      </c>
      <c r="D18" s="3">
        <f>AVERAGE(D4:D16)</f>
        <v>108.59929768177956</v>
      </c>
      <c r="E18" s="3">
        <f>AVERAGE(E4:E16)</f>
        <v>126.87562115408724</v>
      </c>
      <c r="F18" s="3">
        <f>AVERAGE(F4:F16)</f>
        <v>22651.014670596694</v>
      </c>
    </row>
    <row r="19" spans="3:6" x14ac:dyDescent="0.25">
      <c r="E19" s="1" t="s">
        <v>8</v>
      </c>
      <c r="F19" s="1" t="s">
        <v>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E22" sqref="E22"/>
    </sheetView>
  </sheetViews>
  <sheetFormatPr defaultRowHeight="15" x14ac:dyDescent="0.25"/>
  <cols>
    <col min="3" max="3" width="13" customWidth="1"/>
    <col min="4" max="4" width="13.140625" customWidth="1"/>
    <col min="5" max="5" width="13" customWidth="1"/>
  </cols>
  <sheetData>
    <row r="1" spans="1:6" x14ac:dyDescent="0.25">
      <c r="A1" s="4"/>
      <c r="B1" s="4"/>
      <c r="C1" s="4"/>
      <c r="D1" s="4"/>
    </row>
    <row r="2" spans="1:6" x14ac:dyDescent="0.25">
      <c r="A2" s="1" t="s">
        <v>0</v>
      </c>
      <c r="B2" s="1" t="s">
        <v>1</v>
      </c>
      <c r="C2" s="1" t="s">
        <v>23</v>
      </c>
      <c r="D2" s="1" t="s">
        <v>24</v>
      </c>
      <c r="E2" s="1" t="s">
        <v>25</v>
      </c>
      <c r="F2" s="9"/>
    </row>
    <row r="3" spans="1:6" x14ac:dyDescent="0.25">
      <c r="A3" s="2">
        <v>1</v>
      </c>
      <c r="B3" s="2">
        <v>518</v>
      </c>
      <c r="C3" s="2"/>
      <c r="D3" s="2"/>
      <c r="E3" s="2"/>
      <c r="F3" s="6"/>
    </row>
    <row r="4" spans="1:6" x14ac:dyDescent="0.25">
      <c r="A4" s="2">
        <v>2</v>
      </c>
      <c r="B4" s="2">
        <v>651</v>
      </c>
      <c r="C4" s="3">
        <v>518</v>
      </c>
      <c r="D4" s="2">
        <v>0</v>
      </c>
      <c r="E4" s="3">
        <f>C4+D4</f>
        <v>518</v>
      </c>
      <c r="F4" s="6"/>
    </row>
    <row r="5" spans="1:6" x14ac:dyDescent="0.25">
      <c r="A5" s="2">
        <v>3</v>
      </c>
      <c r="B5" s="2">
        <v>708</v>
      </c>
      <c r="C5" s="3">
        <f>$B$18*B4+(1-0.3)*C4</f>
        <v>557.9</v>
      </c>
      <c r="D5" s="3">
        <f>$B$19*(C5-C4)+(1-$B$19)*D4</f>
        <v>15.959999999999992</v>
      </c>
      <c r="E5" s="3">
        <f t="shared" ref="E5:E16" si="0">C5+D5</f>
        <v>573.86</v>
      </c>
      <c r="F5" s="6"/>
    </row>
    <row r="6" spans="1:6" x14ac:dyDescent="0.25">
      <c r="A6" s="2">
        <v>4</v>
      </c>
      <c r="B6" s="2">
        <v>921</v>
      </c>
      <c r="C6" s="3">
        <f t="shared" ref="C6:C16" si="1">$B$18*B5+(1-0.3)*C5</f>
        <v>602.92999999999995</v>
      </c>
      <c r="D6" s="3">
        <f t="shared" ref="D6:D16" si="2">$B$19*(C6-C5)+(1-$B$19)*D5</f>
        <v>27.587999999999987</v>
      </c>
      <c r="E6" s="3">
        <f t="shared" si="0"/>
        <v>630.51799999999992</v>
      </c>
      <c r="F6" s="6"/>
    </row>
    <row r="7" spans="1:6" x14ac:dyDescent="0.25">
      <c r="A7" s="2">
        <v>5</v>
      </c>
      <c r="B7" s="2">
        <v>775</v>
      </c>
      <c r="C7" s="3">
        <f t="shared" si="1"/>
        <v>698.35099999999989</v>
      </c>
      <c r="D7" s="3">
        <f t="shared" si="2"/>
        <v>54.721199999999968</v>
      </c>
      <c r="E7" s="3">
        <f t="shared" si="0"/>
        <v>753.07219999999984</v>
      </c>
      <c r="F7" s="6"/>
    </row>
    <row r="8" spans="1:6" x14ac:dyDescent="0.25">
      <c r="A8" s="2">
        <v>6</v>
      </c>
      <c r="B8" s="2">
        <v>810</v>
      </c>
      <c r="C8" s="3">
        <f t="shared" si="1"/>
        <v>721.34569999999985</v>
      </c>
      <c r="D8" s="3">
        <f t="shared" si="2"/>
        <v>42.030599999999964</v>
      </c>
      <c r="E8" s="3">
        <f t="shared" si="0"/>
        <v>763.37629999999979</v>
      </c>
      <c r="F8" s="6"/>
    </row>
    <row r="9" spans="1:6" x14ac:dyDescent="0.25">
      <c r="A9" s="2">
        <v>7</v>
      </c>
      <c r="B9" s="2">
        <v>856</v>
      </c>
      <c r="C9" s="3">
        <f t="shared" si="1"/>
        <v>747.94198999999981</v>
      </c>
      <c r="D9" s="3">
        <f t="shared" si="2"/>
        <v>35.856875999999957</v>
      </c>
      <c r="E9" s="3">
        <f t="shared" si="0"/>
        <v>783.79886599999975</v>
      </c>
      <c r="F9" s="6"/>
    </row>
    <row r="10" spans="1:6" x14ac:dyDescent="0.25">
      <c r="A10" s="2">
        <v>8</v>
      </c>
      <c r="B10" s="2">
        <v>792</v>
      </c>
      <c r="C10" s="3">
        <f t="shared" si="1"/>
        <v>780.35939299999995</v>
      </c>
      <c r="D10" s="3">
        <f t="shared" si="2"/>
        <v>34.481086800000035</v>
      </c>
      <c r="E10" s="3">
        <f t="shared" si="0"/>
        <v>814.84047980000003</v>
      </c>
      <c r="F10" s="6"/>
    </row>
    <row r="11" spans="1:6" x14ac:dyDescent="0.25">
      <c r="A11" s="2">
        <v>9</v>
      </c>
      <c r="B11" s="2">
        <v>877</v>
      </c>
      <c r="C11" s="3">
        <f t="shared" si="1"/>
        <v>783.85157509999999</v>
      </c>
      <c r="D11" s="3">
        <f t="shared" si="2"/>
        <v>22.085524920000037</v>
      </c>
      <c r="E11" s="3">
        <f t="shared" si="0"/>
        <v>805.93710002</v>
      </c>
      <c r="F11" s="6"/>
    </row>
    <row r="12" spans="1:6" x14ac:dyDescent="0.25">
      <c r="A12" s="2">
        <v>10</v>
      </c>
      <c r="B12" s="2">
        <v>693</v>
      </c>
      <c r="C12" s="3">
        <f t="shared" si="1"/>
        <v>811.7961025699999</v>
      </c>
      <c r="D12" s="3">
        <f t="shared" si="2"/>
        <v>24.429125939999984</v>
      </c>
      <c r="E12" s="3">
        <f t="shared" si="0"/>
        <v>836.22522850999985</v>
      </c>
      <c r="F12" s="6"/>
    </row>
    <row r="13" spans="1:6" x14ac:dyDescent="0.25">
      <c r="A13" s="2">
        <v>11</v>
      </c>
      <c r="B13" s="2">
        <v>841</v>
      </c>
      <c r="C13" s="3">
        <f t="shared" si="1"/>
        <v>776.15727179899989</v>
      </c>
      <c r="D13" s="3">
        <f t="shared" si="2"/>
        <v>0.40194325559998312</v>
      </c>
      <c r="E13" s="3">
        <f t="shared" si="0"/>
        <v>776.55921505459992</v>
      </c>
      <c r="F13" s="6"/>
    </row>
    <row r="14" spans="1:6" x14ac:dyDescent="0.25">
      <c r="A14" s="2">
        <v>12</v>
      </c>
      <c r="B14" s="2">
        <v>1009</v>
      </c>
      <c r="C14" s="3">
        <f t="shared" si="1"/>
        <v>795.6100902592998</v>
      </c>
      <c r="D14" s="3">
        <f t="shared" si="2"/>
        <v>8.0222933374799545</v>
      </c>
      <c r="E14" s="3">
        <f t="shared" si="0"/>
        <v>803.63238359677973</v>
      </c>
      <c r="F14" s="6"/>
    </row>
    <row r="15" spans="1:6" x14ac:dyDescent="0.25">
      <c r="A15" s="2">
        <v>13</v>
      </c>
      <c r="B15" s="2">
        <v>902</v>
      </c>
      <c r="C15" s="3">
        <f t="shared" si="1"/>
        <v>859.62706318150981</v>
      </c>
      <c r="D15" s="3">
        <f t="shared" si="2"/>
        <v>30.420165171371977</v>
      </c>
      <c r="E15" s="3">
        <f t="shared" si="0"/>
        <v>890.0472283528818</v>
      </c>
      <c r="F15" s="6"/>
    </row>
    <row r="16" spans="1:6" x14ac:dyDescent="0.25">
      <c r="A16" s="2">
        <v>14</v>
      </c>
      <c r="B16" s="2">
        <v>1103</v>
      </c>
      <c r="C16" s="3">
        <f t="shared" si="1"/>
        <v>872.3389442270568</v>
      </c>
      <c r="D16" s="3">
        <f t="shared" si="2"/>
        <v>23.336851521041979</v>
      </c>
      <c r="E16" s="3">
        <f t="shared" si="0"/>
        <v>895.67579574809884</v>
      </c>
      <c r="F16" s="6"/>
    </row>
    <row r="18" spans="1:5" x14ac:dyDescent="0.25">
      <c r="A18" t="s">
        <v>26</v>
      </c>
      <c r="B18">
        <v>0.3</v>
      </c>
    </row>
    <row r="19" spans="1:5" x14ac:dyDescent="0.25">
      <c r="A19" t="s">
        <v>27</v>
      </c>
      <c r="B19">
        <v>0.4</v>
      </c>
    </row>
    <row r="22" spans="1:5" x14ac:dyDescent="0.25">
      <c r="A22" t="s">
        <v>28</v>
      </c>
      <c r="E22" s="11" t="s">
        <v>29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3 Period MA</vt:lpstr>
      <vt:lpstr>5 Period MA</vt:lpstr>
      <vt:lpstr>Weighted MA</vt:lpstr>
      <vt:lpstr>Linear regression</vt:lpstr>
      <vt:lpstr>Exponential smoothing</vt:lpstr>
      <vt:lpstr>Adjusted Exponential Smoothing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 Scofied</dc:creator>
  <cp:lastModifiedBy>Prof Scofied</cp:lastModifiedBy>
  <dcterms:created xsi:type="dcterms:W3CDTF">2019-03-05T17:19:05Z</dcterms:created>
  <dcterms:modified xsi:type="dcterms:W3CDTF">2019-03-07T08:58:43Z</dcterms:modified>
</cp:coreProperties>
</file>