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0" i="1" l="1"/>
  <c r="D160" i="1"/>
  <c r="E160" i="1"/>
  <c r="F160" i="1"/>
  <c r="B160" i="1"/>
  <c r="C152" i="1"/>
  <c r="D152" i="1"/>
  <c r="E152" i="1"/>
  <c r="F152" i="1"/>
  <c r="B152" i="1"/>
  <c r="C144" i="1"/>
  <c r="D144" i="1"/>
  <c r="E144" i="1"/>
  <c r="F144" i="1"/>
  <c r="B144" i="1"/>
  <c r="C136" i="1"/>
  <c r="D136" i="1"/>
  <c r="E136" i="1"/>
  <c r="F136" i="1"/>
  <c r="B136" i="1"/>
  <c r="C128" i="1"/>
  <c r="D128" i="1"/>
  <c r="E128" i="1"/>
  <c r="F128" i="1"/>
  <c r="B128" i="1"/>
  <c r="C121" i="1"/>
  <c r="D121" i="1"/>
  <c r="E121" i="1"/>
  <c r="F121" i="1"/>
  <c r="B121" i="1"/>
  <c r="C105" i="1"/>
  <c r="D105" i="1"/>
  <c r="E105" i="1"/>
  <c r="F105" i="1"/>
  <c r="B105" i="1"/>
  <c r="C87" i="1"/>
  <c r="C90" i="1" s="1"/>
  <c r="D87" i="1"/>
  <c r="D90" i="1" s="1"/>
  <c r="E87" i="1"/>
  <c r="E90" i="1" s="1"/>
  <c r="F87" i="1"/>
  <c r="F90" i="1" s="1"/>
  <c r="B87" i="1"/>
  <c r="B90" i="1" s="1"/>
  <c r="C80" i="1"/>
  <c r="D80" i="1"/>
  <c r="E80" i="1"/>
  <c r="F80" i="1"/>
  <c r="B80" i="1"/>
  <c r="C71" i="1"/>
  <c r="D71" i="1"/>
  <c r="E71" i="1"/>
  <c r="F71" i="1"/>
  <c r="B71" i="1"/>
  <c r="C62" i="1"/>
  <c r="D62" i="1"/>
  <c r="E62" i="1"/>
  <c r="F62" i="1"/>
  <c r="B62" i="1"/>
  <c r="C53" i="1" l="1"/>
  <c r="D53" i="1"/>
  <c r="E53" i="1"/>
  <c r="F53" i="1"/>
  <c r="B53" i="1"/>
  <c r="C44" i="1"/>
  <c r="D44" i="1"/>
  <c r="E44" i="1"/>
  <c r="F44" i="1"/>
  <c r="B44" i="1"/>
  <c r="C31" i="1"/>
  <c r="C27" i="1" l="1"/>
  <c r="D27" i="1"/>
  <c r="E27" i="1"/>
  <c r="F27" i="1"/>
  <c r="B27" i="1"/>
  <c r="C20" i="1"/>
  <c r="D20" i="1"/>
  <c r="E20" i="1"/>
  <c r="F20" i="1"/>
  <c r="B20" i="1"/>
  <c r="D9" i="1"/>
  <c r="D10" i="1"/>
  <c r="D7" i="1"/>
  <c r="D8" i="1"/>
  <c r="D6" i="1"/>
</calcChain>
</file>

<file path=xl/sharedStrings.xml><?xml version="1.0" encoding="utf-8"?>
<sst xmlns="http://schemas.openxmlformats.org/spreadsheetml/2006/main" count="119" uniqueCount="69">
  <si>
    <t xml:space="preserve">Ratio computations </t>
  </si>
  <si>
    <t>Cigna Corp.</t>
  </si>
  <si>
    <t>Current ratio</t>
  </si>
  <si>
    <t>NB: All values used in these computations are obtained form the respective company financials</t>
  </si>
  <si>
    <t>Stryker Corp.</t>
  </si>
  <si>
    <t xml:space="preserve">Current liabilities (USD millions </t>
  </si>
  <si>
    <t>current assets (USD millions)</t>
  </si>
  <si>
    <t>Current Ratio</t>
  </si>
  <si>
    <t>Quick ratio</t>
  </si>
  <si>
    <t>Selected Financial Data (USD $ in millions)</t>
  </si>
  <si>
    <t>Cash and cash equivalents</t>
  </si>
  <si>
    <t>Marketable securities</t>
  </si>
  <si>
    <t>Accounts receivable, less allowance</t>
  </si>
  <si>
    <t>Total quick assets</t>
  </si>
  <si>
    <t>Current liabilities</t>
  </si>
  <si>
    <t>Quick Ratio</t>
  </si>
  <si>
    <t>Cash Ratio</t>
  </si>
  <si>
    <t>Total cash assets</t>
  </si>
  <si>
    <r>
      <rPr>
        <b/>
        <sz val="11"/>
        <color theme="1"/>
        <rFont val="Calibri"/>
        <family val="2"/>
        <scheme val="minor"/>
      </rPr>
      <t>Days in sales outstanding</t>
    </r>
    <r>
      <rPr>
        <sz val="11"/>
        <color theme="1"/>
        <rFont val="Calibri"/>
        <family val="2"/>
        <scheme val="minor"/>
      </rPr>
      <t xml:space="preserve"> </t>
    </r>
  </si>
  <si>
    <t xml:space="preserve">Accounts receivable </t>
  </si>
  <si>
    <t xml:space="preserve">Revenue </t>
  </si>
  <si>
    <t>Ratio</t>
  </si>
  <si>
    <t>inventory turnover</t>
  </si>
  <si>
    <t>Current maturities of debt</t>
  </si>
  <si>
    <t>Long-term debt, excluding current maturities</t>
  </si>
  <si>
    <t>Total debt</t>
  </si>
  <si>
    <t>Total Stryker shareholders’ equity</t>
  </si>
  <si>
    <t>Debt to equity</t>
  </si>
  <si>
    <t>Debt to equity ratio</t>
  </si>
  <si>
    <t xml:space="preserve">Operating Proft Margin </t>
  </si>
  <si>
    <t>Operating income</t>
  </si>
  <si>
    <t>Net sales</t>
  </si>
  <si>
    <t>Operating profit margin</t>
  </si>
  <si>
    <t xml:space="preserve">inventory turnover </t>
  </si>
  <si>
    <t>Cost of sales</t>
  </si>
  <si>
    <t>Inventories</t>
  </si>
  <si>
    <t>Inventory turnover</t>
  </si>
  <si>
    <t xml:space="preserve">Recievables turnover </t>
  </si>
  <si>
    <t>Receivables turnover</t>
  </si>
  <si>
    <t xml:space="preserve">Payables turnover </t>
  </si>
  <si>
    <t>Accounts payable</t>
  </si>
  <si>
    <t>Payables turnover</t>
  </si>
  <si>
    <t xml:space="preserve">Working capital turnover </t>
  </si>
  <si>
    <t>Current assets</t>
  </si>
  <si>
    <t>Less: Current liabilities</t>
  </si>
  <si>
    <t>Working capital</t>
  </si>
  <si>
    <t>Working capital turnover</t>
  </si>
  <si>
    <t>Average collection period</t>
  </si>
  <si>
    <t>Selected Financial Data</t>
  </si>
  <si>
    <t>Ratio (no. of days)</t>
  </si>
  <si>
    <t>Average receivable collection period</t>
  </si>
  <si>
    <t>Operating Cycle</t>
  </si>
  <si>
    <t>Average inventory processing period</t>
  </si>
  <si>
    <t>Operating cycle</t>
  </si>
  <si>
    <t xml:space="preserve">Average Payable Turnover </t>
  </si>
  <si>
    <t>Average payables payment period</t>
  </si>
  <si>
    <t xml:space="preserve">Cash Coversion Cycle </t>
  </si>
  <si>
    <t>Cash conversion cycle</t>
  </si>
  <si>
    <t xml:space="preserve">Gross profit margin </t>
  </si>
  <si>
    <t>Gross profit</t>
  </si>
  <si>
    <t>Gross profit margin</t>
  </si>
  <si>
    <t xml:space="preserve">Operating Profit Margin </t>
  </si>
  <si>
    <t xml:space="preserve">Net Profit Margin </t>
  </si>
  <si>
    <t>Net earnings</t>
  </si>
  <si>
    <t>Net profit margin</t>
  </si>
  <si>
    <t xml:space="preserve">Retur on Equity </t>
  </si>
  <si>
    <t>ROE</t>
  </si>
  <si>
    <t>ROA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</si>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</sst>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[$-409]mmm\ d\,\ yyyy"/>
    <numFmt numFmtId="166" formatCode="#,##0.0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73737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0" fontId="0" fillId="0" borderId="1" xfId="0" applyFont="1" applyBorder="1"/>
    <xf numFmtId="0" fontId="6" fillId="0" borderId="1" xfId="0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3" fontId="6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0" fillId="0" borderId="0" xfId="0" applyNumberFormat="1"/>
    <xf numFmtId="166" fontId="6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0" fillId="0" borderId="0" xfId="0" applyFont="1"/>
    <xf numFmtId="0" fontId="6" fillId="0" borderId="2" xfId="1" applyFont="1" applyBorder="1" applyAlignment="1">
      <alignment horizontal="right" vertical="center" wrapText="1"/>
    </xf>
    <xf numFmtId="165" fontId="6" fillId="0" borderId="2" xfId="1" applyNumberFormat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horizontal="left" wrapText="1"/>
    </xf>
    <xf numFmtId="3" fontId="8" fillId="0" borderId="0" xfId="1" applyNumberFormat="1" applyFont="1" applyAlignment="1">
      <alignment horizontal="right"/>
    </xf>
    <xf numFmtId="0" fontId="6" fillId="0" borderId="0" xfId="1" applyFont="1" applyAlignment="1">
      <alignment horizontal="left" wrapText="1"/>
    </xf>
    <xf numFmtId="3" fontId="6" fillId="0" borderId="0" xfId="1" applyNumberFormat="1" applyFont="1" applyAlignment="1">
      <alignment horizontal="right"/>
    </xf>
    <xf numFmtId="4" fontId="8" fillId="0" borderId="0" xfId="1" applyNumberFormat="1" applyFont="1" applyAlignment="1">
      <alignment horizontal="right"/>
    </xf>
    <xf numFmtId="166" fontId="6" fillId="0" borderId="0" xfId="1" applyNumberFormat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topLeftCell="A140" workbookViewId="0">
      <selection activeCell="B162" sqref="B162"/>
    </sheetView>
  </sheetViews>
  <sheetFormatPr defaultRowHeight="15" x14ac:dyDescent="0.25"/>
  <cols>
    <col min="1" max="1" width="17.28515625" customWidth="1"/>
    <col min="2" max="2" width="13.5703125" customWidth="1"/>
    <col min="3" max="3" width="16" customWidth="1"/>
    <col min="4" max="5" width="14.42578125" customWidth="1"/>
    <col min="6" max="6" width="18" customWidth="1"/>
  </cols>
  <sheetData>
    <row r="1" spans="1:6" ht="18.75" x14ac:dyDescent="0.3">
      <c r="B1" s="2" t="s">
        <v>0</v>
      </c>
    </row>
    <row r="2" spans="1:6" x14ac:dyDescent="0.25">
      <c r="A2" t="s">
        <v>3</v>
      </c>
    </row>
    <row r="3" spans="1:6" x14ac:dyDescent="0.25">
      <c r="C3" s="1" t="s">
        <v>2</v>
      </c>
    </row>
    <row r="4" spans="1:6" x14ac:dyDescent="0.25">
      <c r="B4" s="1" t="s">
        <v>4</v>
      </c>
      <c r="E4" s="1" t="s">
        <v>1</v>
      </c>
    </row>
    <row r="5" spans="1:6" ht="45" x14ac:dyDescent="0.25">
      <c r="B5" s="4" t="s">
        <v>6</v>
      </c>
      <c r="C5" s="4" t="s">
        <v>5</v>
      </c>
      <c r="D5" t="s">
        <v>7</v>
      </c>
    </row>
    <row r="6" spans="1:6" x14ac:dyDescent="0.25">
      <c r="A6">
        <v>2018</v>
      </c>
      <c r="B6" s="3">
        <v>9733</v>
      </c>
      <c r="C6" s="3">
        <v>4807</v>
      </c>
      <c r="D6" s="1">
        <f>B6/C6</f>
        <v>2.0247555648013313</v>
      </c>
    </row>
    <row r="7" spans="1:6" x14ac:dyDescent="0.25">
      <c r="A7">
        <v>2017</v>
      </c>
      <c r="B7" s="3">
        <v>7993</v>
      </c>
      <c r="C7" s="3">
        <v>3485</v>
      </c>
      <c r="D7" s="1">
        <f t="shared" ref="D7:D10" si="0">B7/C7</f>
        <v>2.2935437589670014</v>
      </c>
    </row>
    <row r="8" spans="1:6" x14ac:dyDescent="0.25">
      <c r="A8">
        <v>2016</v>
      </c>
      <c r="B8" s="3">
        <v>7861</v>
      </c>
      <c r="C8" s="3">
        <v>3148</v>
      </c>
      <c r="D8" s="1">
        <f t="shared" si="0"/>
        <v>2.4971410419313851</v>
      </c>
    </row>
    <row r="9" spans="1:6" x14ac:dyDescent="0.25">
      <c r="A9">
        <v>2015</v>
      </c>
      <c r="B9" s="3">
        <v>7944</v>
      </c>
      <c r="C9" s="3">
        <v>3503</v>
      </c>
      <c r="D9" s="1">
        <f t="shared" si="0"/>
        <v>2.2677704824436198</v>
      </c>
    </row>
    <row r="10" spans="1:6" x14ac:dyDescent="0.25">
      <c r="A10">
        <v>2014</v>
      </c>
      <c r="B10" s="3">
        <v>9673</v>
      </c>
      <c r="C10" s="3">
        <v>4464</v>
      </c>
      <c r="D10" s="1">
        <f t="shared" si="0"/>
        <v>2.1668906810035842</v>
      </c>
    </row>
    <row r="12" spans="1:6" x14ac:dyDescent="0.25">
      <c r="C12" s="1" t="s">
        <v>8</v>
      </c>
    </row>
    <row r="13" spans="1:6" x14ac:dyDescent="0.25">
      <c r="A13" s="5"/>
      <c r="B13" s="6">
        <v>43465.333333333001</v>
      </c>
      <c r="C13" s="6">
        <v>43100.333333333001</v>
      </c>
      <c r="D13" s="6">
        <v>42735.333333333001</v>
      </c>
      <c r="E13" s="6">
        <v>42369.333333333001</v>
      </c>
      <c r="F13" s="6">
        <v>42004.333333333001</v>
      </c>
    </row>
    <row r="14" spans="1:6" x14ac:dyDescent="0.25">
      <c r="A14" s="7" t="s">
        <v>9</v>
      </c>
      <c r="B14" s="8"/>
      <c r="C14" s="8"/>
      <c r="D14" s="8"/>
      <c r="E14" s="8"/>
      <c r="F14" s="8"/>
    </row>
    <row r="15" spans="1:6" ht="27" customHeight="1" x14ac:dyDescent="0.25">
      <c r="A15" s="9" t="s">
        <v>10</v>
      </c>
      <c r="B15" s="10">
        <v>3616</v>
      </c>
      <c r="C15" s="10">
        <v>2542</v>
      </c>
      <c r="D15" s="10">
        <v>3316</v>
      </c>
      <c r="E15" s="10">
        <v>3379</v>
      </c>
      <c r="F15" s="10">
        <v>1795</v>
      </c>
    </row>
    <row r="16" spans="1:6" ht="32.25" customHeight="1" x14ac:dyDescent="0.25">
      <c r="A16" s="9" t="s">
        <v>11</v>
      </c>
      <c r="B16" s="10">
        <v>83</v>
      </c>
      <c r="C16" s="10">
        <v>251</v>
      </c>
      <c r="D16" s="10">
        <v>68</v>
      </c>
      <c r="E16" s="10">
        <v>700</v>
      </c>
      <c r="F16" s="10">
        <v>3205</v>
      </c>
    </row>
    <row r="17" spans="1:6" ht="30" customHeight="1" x14ac:dyDescent="0.25">
      <c r="A17" s="9" t="s">
        <v>12</v>
      </c>
      <c r="B17" s="10">
        <v>2332</v>
      </c>
      <c r="C17" s="10">
        <v>2198</v>
      </c>
      <c r="D17" s="10">
        <v>1967</v>
      </c>
      <c r="E17" s="10">
        <v>1662</v>
      </c>
      <c r="F17" s="10">
        <v>1572</v>
      </c>
    </row>
    <row r="18" spans="1:6" ht="25.5" customHeight="1" x14ac:dyDescent="0.25">
      <c r="A18" s="11" t="s">
        <v>13</v>
      </c>
      <c r="B18" s="12">
        <v>6031</v>
      </c>
      <c r="C18" s="12">
        <v>4991</v>
      </c>
      <c r="D18" s="12">
        <v>5351</v>
      </c>
      <c r="E18" s="12">
        <v>5741</v>
      </c>
      <c r="F18" s="12">
        <v>6572</v>
      </c>
    </row>
    <row r="19" spans="1:6" ht="24.75" customHeight="1" x14ac:dyDescent="0.25">
      <c r="A19" s="9" t="s">
        <v>14</v>
      </c>
      <c r="B19" s="10">
        <v>4807</v>
      </c>
      <c r="C19" s="10">
        <v>3485</v>
      </c>
      <c r="D19" s="10">
        <v>3148</v>
      </c>
      <c r="E19" s="10">
        <v>3503</v>
      </c>
      <c r="F19" s="10">
        <v>4464</v>
      </c>
    </row>
    <row r="20" spans="1:6" s="1" customFormat="1" x14ac:dyDescent="0.25">
      <c r="A20" s="1" t="s">
        <v>15</v>
      </c>
      <c r="B20" s="1">
        <f>B18/B19</f>
        <v>1.25462866652798</v>
      </c>
      <c r="C20" s="1">
        <f t="shared" ref="C20:F20" si="1">C18/C19</f>
        <v>1.4321377331420373</v>
      </c>
      <c r="D20" s="1">
        <f t="shared" si="1"/>
        <v>1.6998094027954256</v>
      </c>
      <c r="E20" s="1">
        <f t="shared" si="1"/>
        <v>1.6388809591778475</v>
      </c>
      <c r="F20" s="1">
        <f t="shared" si="1"/>
        <v>1.4722222222222223</v>
      </c>
    </row>
    <row r="22" spans="1:6" x14ac:dyDescent="0.25">
      <c r="C22" s="1" t="s">
        <v>16</v>
      </c>
    </row>
    <row r="23" spans="1:6" ht="30" x14ac:dyDescent="0.25">
      <c r="A23" s="9" t="s">
        <v>10</v>
      </c>
      <c r="B23" s="10">
        <v>3616</v>
      </c>
      <c r="C23" s="10">
        <v>2542</v>
      </c>
      <c r="D23" s="10">
        <v>3316</v>
      </c>
      <c r="E23" s="10">
        <v>3379</v>
      </c>
      <c r="F23" s="10">
        <v>1795</v>
      </c>
    </row>
    <row r="24" spans="1:6" ht="30" x14ac:dyDescent="0.25">
      <c r="A24" s="9" t="s">
        <v>11</v>
      </c>
      <c r="B24" s="10">
        <v>83</v>
      </c>
      <c r="C24" s="10">
        <v>251</v>
      </c>
      <c r="D24" s="10">
        <v>68</v>
      </c>
      <c r="E24" s="10">
        <v>700</v>
      </c>
      <c r="F24" s="10">
        <v>3205</v>
      </c>
    </row>
    <row r="25" spans="1:6" x14ac:dyDescent="0.25">
      <c r="A25" s="11" t="s">
        <v>17</v>
      </c>
      <c r="B25" s="12">
        <v>3699</v>
      </c>
      <c r="C25" s="12">
        <v>2793</v>
      </c>
      <c r="D25" s="12">
        <v>3384</v>
      </c>
      <c r="E25" s="12">
        <v>4079</v>
      </c>
      <c r="F25" s="12">
        <v>5000</v>
      </c>
    </row>
    <row r="26" spans="1:6" x14ac:dyDescent="0.25">
      <c r="A26" s="9" t="s">
        <v>14</v>
      </c>
      <c r="B26" s="10">
        <v>4807</v>
      </c>
      <c r="C26" s="10">
        <v>3485</v>
      </c>
      <c r="D26" s="10">
        <v>3148</v>
      </c>
      <c r="E26" s="10">
        <v>3503</v>
      </c>
      <c r="F26" s="10">
        <v>4464</v>
      </c>
    </row>
    <row r="27" spans="1:6" s="1" customFormat="1" x14ac:dyDescent="0.25">
      <c r="A27" s="13" t="s">
        <v>16</v>
      </c>
      <c r="B27" s="1">
        <f>B25/B26</f>
        <v>0.76950280840441021</v>
      </c>
      <c r="C27" s="1">
        <f t="shared" ref="C27:F27" si="2">C25/C26</f>
        <v>0.8014347202295552</v>
      </c>
      <c r="D27" s="1">
        <f t="shared" si="2"/>
        <v>1.0749682337992377</v>
      </c>
      <c r="E27" s="1">
        <f t="shared" si="2"/>
        <v>1.1644304881530116</v>
      </c>
      <c r="F27" s="1">
        <f t="shared" si="2"/>
        <v>1.1200716845878136</v>
      </c>
    </row>
    <row r="29" spans="1:6" x14ac:dyDescent="0.25">
      <c r="B29" t="s">
        <v>18</v>
      </c>
    </row>
    <row r="30" spans="1:6" ht="30" x14ac:dyDescent="0.25">
      <c r="A30" s="4" t="s">
        <v>19</v>
      </c>
      <c r="B30" t="s">
        <v>20</v>
      </c>
      <c r="C30" t="s">
        <v>21</v>
      </c>
    </row>
    <row r="31" spans="1:6" x14ac:dyDescent="0.25">
      <c r="A31">
        <v>2332</v>
      </c>
      <c r="B31">
        <v>13601</v>
      </c>
      <c r="C31" s="1">
        <f>(A31/B31)*365</f>
        <v>62.582163076244392</v>
      </c>
    </row>
    <row r="33" spans="1:6" x14ac:dyDescent="0.25">
      <c r="B33" s="1" t="s">
        <v>22</v>
      </c>
    </row>
    <row r="34" spans="1:6" x14ac:dyDescent="0.25">
      <c r="C34" s="1">
        <v>1.65</v>
      </c>
    </row>
    <row r="36" spans="1:6" x14ac:dyDescent="0.25">
      <c r="C36" s="1" t="s">
        <v>28</v>
      </c>
    </row>
    <row r="37" spans="1:6" x14ac:dyDescent="0.25">
      <c r="A37" s="15"/>
      <c r="B37" s="16">
        <v>43465.333333333001</v>
      </c>
      <c r="C37" s="16">
        <v>43100.333333333001</v>
      </c>
      <c r="D37" s="16">
        <v>42735.333333333001</v>
      </c>
      <c r="E37" s="16">
        <v>42369.333333333001</v>
      </c>
      <c r="F37" s="16">
        <v>42004.333333333001</v>
      </c>
    </row>
    <row r="38" spans="1:6" x14ac:dyDescent="0.25">
      <c r="A38" s="17" t="s">
        <v>9</v>
      </c>
      <c r="B38" s="14"/>
      <c r="C38" s="14"/>
      <c r="D38" s="14"/>
      <c r="E38" s="14"/>
      <c r="F38" s="14"/>
    </row>
    <row r="39" spans="1:6" ht="27" customHeight="1" x14ac:dyDescent="0.25">
      <c r="A39" s="18" t="s">
        <v>23</v>
      </c>
      <c r="B39" s="19">
        <v>1373</v>
      </c>
      <c r="C39" s="19">
        <v>632</v>
      </c>
      <c r="D39" s="19">
        <v>228</v>
      </c>
      <c r="E39" s="19">
        <v>769</v>
      </c>
      <c r="F39" s="19">
        <v>727</v>
      </c>
    </row>
    <row r="40" spans="1:6" ht="30" customHeight="1" x14ac:dyDescent="0.25">
      <c r="A40" s="18" t="s">
        <v>24</v>
      </c>
      <c r="B40" s="19">
        <v>8486</v>
      </c>
      <c r="C40" s="19">
        <v>6590</v>
      </c>
      <c r="D40" s="19">
        <v>6686</v>
      </c>
      <c r="E40" s="19">
        <v>3253</v>
      </c>
      <c r="F40" s="19">
        <v>3246</v>
      </c>
    </row>
    <row r="41" spans="1:6" x14ac:dyDescent="0.25">
      <c r="A41" s="20" t="s">
        <v>25</v>
      </c>
      <c r="B41" s="21">
        <v>9859</v>
      </c>
      <c r="C41" s="21">
        <v>7222</v>
      </c>
      <c r="D41" s="21">
        <v>6914</v>
      </c>
      <c r="E41" s="21">
        <v>4022</v>
      </c>
      <c r="F41" s="21">
        <v>3973</v>
      </c>
    </row>
    <row r="42" spans="1:6" ht="28.5" customHeight="1" x14ac:dyDescent="0.25">
      <c r="A42" s="18" t="s">
        <v>26</v>
      </c>
      <c r="B42" s="19">
        <v>11730</v>
      </c>
      <c r="C42" s="19">
        <v>9966</v>
      </c>
      <c r="D42" s="19">
        <v>9550</v>
      </c>
      <c r="E42" s="19">
        <v>8511</v>
      </c>
      <c r="F42" s="19">
        <v>8595</v>
      </c>
    </row>
    <row r="43" spans="1:6" x14ac:dyDescent="0.25">
      <c r="A43" s="17" t="s">
        <v>21</v>
      </c>
      <c r="B43" s="14"/>
      <c r="C43" s="14"/>
      <c r="D43" s="14"/>
      <c r="E43" s="14"/>
      <c r="F43" s="14"/>
    </row>
    <row r="44" spans="1:6" s="1" customFormat="1" x14ac:dyDescent="0.25">
      <c r="A44" s="20" t="s">
        <v>27</v>
      </c>
      <c r="B44" s="22">
        <f>B41/B42</f>
        <v>0.84049445865302641</v>
      </c>
      <c r="C44" s="22">
        <f t="shared" ref="C44:F44" si="3">C41/C42</f>
        <v>0.72466385711418824</v>
      </c>
      <c r="D44" s="22">
        <f t="shared" si="3"/>
        <v>0.72397905759162307</v>
      </c>
      <c r="E44" s="22">
        <f t="shared" si="3"/>
        <v>0.47256491599107037</v>
      </c>
      <c r="F44" s="22">
        <f t="shared" si="3"/>
        <v>0.46224549156486328</v>
      </c>
    </row>
    <row r="47" spans="1:6" x14ac:dyDescent="0.25">
      <c r="B47" s="1" t="s">
        <v>29</v>
      </c>
    </row>
    <row r="48" spans="1:6" x14ac:dyDescent="0.25">
      <c r="A48" s="15"/>
      <c r="B48" s="16">
        <v>43465.333333333001</v>
      </c>
      <c r="C48" s="16">
        <v>43100.333333333001</v>
      </c>
      <c r="D48" s="16">
        <v>42735.333333333001</v>
      </c>
      <c r="E48" s="16">
        <v>42369.333333333001</v>
      </c>
      <c r="F48" s="16">
        <v>42004.333333333001</v>
      </c>
    </row>
    <row r="49" spans="1:6" x14ac:dyDescent="0.25">
      <c r="A49" s="17" t="s">
        <v>9</v>
      </c>
      <c r="B49" s="14"/>
      <c r="C49" s="14"/>
      <c r="D49" s="14"/>
      <c r="E49" s="14"/>
      <c r="F49" s="14"/>
    </row>
    <row r="50" spans="1:6" x14ac:dyDescent="0.25">
      <c r="A50" s="18" t="s">
        <v>30</v>
      </c>
      <c r="B50" s="19">
        <v>2537</v>
      </c>
      <c r="C50" s="19">
        <v>2290</v>
      </c>
      <c r="D50" s="19">
        <v>2166</v>
      </c>
      <c r="E50" s="19">
        <v>1861</v>
      </c>
      <c r="F50" s="19">
        <v>1246</v>
      </c>
    </row>
    <row r="51" spans="1:6" x14ac:dyDescent="0.25">
      <c r="A51" s="18" t="s">
        <v>31</v>
      </c>
      <c r="B51" s="19">
        <v>13601</v>
      </c>
      <c r="C51" s="19">
        <v>12444</v>
      </c>
      <c r="D51" s="19">
        <v>11325</v>
      </c>
      <c r="E51" s="19">
        <v>9946</v>
      </c>
      <c r="F51" s="19">
        <v>9675</v>
      </c>
    </row>
    <row r="52" spans="1:6" x14ac:dyDescent="0.25">
      <c r="A52" s="17" t="s">
        <v>21</v>
      </c>
      <c r="B52" s="14"/>
      <c r="C52" s="14"/>
      <c r="D52" s="14"/>
      <c r="E52" s="14"/>
      <c r="F52" s="14"/>
    </row>
    <row r="53" spans="1:6" s="1" customFormat="1" ht="30" x14ac:dyDescent="0.25">
      <c r="A53" s="20" t="s">
        <v>32</v>
      </c>
      <c r="B53" s="24">
        <f>(B50/B51)</f>
        <v>0.18653040217631056</v>
      </c>
      <c r="C53" s="24">
        <f t="shared" ref="C53:F53" si="4">(C50/C51)</f>
        <v>0.1840244294439087</v>
      </c>
      <c r="D53" s="24">
        <f t="shared" si="4"/>
        <v>0.19125827814569538</v>
      </c>
      <c r="E53" s="24">
        <f t="shared" si="4"/>
        <v>0.18711039613915142</v>
      </c>
      <c r="F53" s="24">
        <f t="shared" si="4"/>
        <v>0.12878552971576226</v>
      </c>
    </row>
    <row r="54" spans="1:6" x14ac:dyDescent="0.25">
      <c r="B54" s="23"/>
    </row>
    <row r="55" spans="1:6" x14ac:dyDescent="0.25">
      <c r="B55" s="1" t="s">
        <v>33</v>
      </c>
    </row>
    <row r="56" spans="1:6" x14ac:dyDescent="0.25">
      <c r="A56" s="15"/>
      <c r="B56" s="16">
        <v>43465.333333333001</v>
      </c>
      <c r="C56" s="16">
        <v>43100.333333333001</v>
      </c>
      <c r="D56" s="16">
        <v>42735.333333333001</v>
      </c>
      <c r="E56" s="16">
        <v>42369.333333333001</v>
      </c>
      <c r="F56" s="16">
        <v>42004.333333333001</v>
      </c>
    </row>
    <row r="57" spans="1:6" x14ac:dyDescent="0.25">
      <c r="A57" s="14"/>
      <c r="B57" s="14"/>
      <c r="C57" s="14"/>
      <c r="D57" s="14"/>
      <c r="E57" s="14"/>
      <c r="F57" s="14"/>
    </row>
    <row r="58" spans="1:6" x14ac:dyDescent="0.25">
      <c r="A58" s="17" t="s">
        <v>9</v>
      </c>
      <c r="B58" s="14"/>
      <c r="C58" s="14"/>
      <c r="D58" s="14"/>
      <c r="E58" s="14"/>
      <c r="F58" s="14"/>
    </row>
    <row r="59" spans="1:6" x14ac:dyDescent="0.25">
      <c r="A59" s="18" t="s">
        <v>34</v>
      </c>
      <c r="B59" s="19">
        <v>4663</v>
      </c>
      <c r="C59" s="19">
        <v>4271</v>
      </c>
      <c r="D59" s="19">
        <v>3830</v>
      </c>
      <c r="E59" s="19">
        <v>3344</v>
      </c>
      <c r="F59" s="19">
        <v>3291</v>
      </c>
    </row>
    <row r="60" spans="1:6" x14ac:dyDescent="0.25">
      <c r="A60" s="18" t="s">
        <v>35</v>
      </c>
      <c r="B60" s="19">
        <v>2955</v>
      </c>
      <c r="C60" s="19">
        <v>2465</v>
      </c>
      <c r="D60" s="19">
        <v>2030</v>
      </c>
      <c r="E60" s="19">
        <v>1639</v>
      </c>
      <c r="F60" s="19">
        <v>1588</v>
      </c>
    </row>
    <row r="61" spans="1:6" x14ac:dyDescent="0.25">
      <c r="A61" s="17" t="s">
        <v>21</v>
      </c>
      <c r="B61" s="14"/>
      <c r="C61" s="14"/>
      <c r="D61" s="14"/>
      <c r="E61" s="14"/>
      <c r="F61" s="14"/>
    </row>
    <row r="62" spans="1:6" s="1" customFormat="1" ht="30" x14ac:dyDescent="0.25">
      <c r="A62" s="20" t="s">
        <v>36</v>
      </c>
      <c r="B62" s="22">
        <f>B59/B60</f>
        <v>1.5780033840947547</v>
      </c>
      <c r="C62" s="22">
        <f t="shared" ref="C62:F62" si="5">C59/C60</f>
        <v>1.732657200811359</v>
      </c>
      <c r="D62" s="22">
        <f t="shared" si="5"/>
        <v>1.8866995073891626</v>
      </c>
      <c r="E62" s="22">
        <f t="shared" si="5"/>
        <v>2.0402684563758391</v>
      </c>
      <c r="F62" s="22">
        <f t="shared" si="5"/>
        <v>2.072418136020151</v>
      </c>
    </row>
    <row r="64" spans="1:6" x14ac:dyDescent="0.25">
      <c r="B64" s="1" t="s">
        <v>37</v>
      </c>
    </row>
    <row r="65" spans="1:6" x14ac:dyDescent="0.25">
      <c r="A65" s="15"/>
      <c r="B65" s="16">
        <v>43465.333333333001</v>
      </c>
      <c r="C65" s="16">
        <v>43100.333333333001</v>
      </c>
      <c r="D65" s="16">
        <v>42735.333333333001</v>
      </c>
      <c r="E65" s="16">
        <v>42369.333333333001</v>
      </c>
      <c r="F65" s="16">
        <v>42004.333333333001</v>
      </c>
    </row>
    <row r="66" spans="1:6" x14ac:dyDescent="0.25">
      <c r="A66" s="14"/>
      <c r="B66" s="14"/>
      <c r="C66" s="14"/>
      <c r="D66" s="14"/>
      <c r="E66" s="14"/>
      <c r="F66" s="14"/>
    </row>
    <row r="67" spans="1:6" x14ac:dyDescent="0.25">
      <c r="A67" s="17" t="s">
        <v>9</v>
      </c>
      <c r="B67" s="14"/>
      <c r="C67" s="14"/>
      <c r="D67" s="14"/>
      <c r="E67" s="14"/>
      <c r="F67" s="14"/>
    </row>
    <row r="68" spans="1:6" x14ac:dyDescent="0.25">
      <c r="A68" s="18" t="s">
        <v>31</v>
      </c>
      <c r="B68" s="19">
        <v>13601</v>
      </c>
      <c r="C68" s="19">
        <v>12444</v>
      </c>
      <c r="D68" s="19">
        <v>11325</v>
      </c>
      <c r="E68" s="19">
        <v>9946</v>
      </c>
      <c r="F68" s="19">
        <v>9675</v>
      </c>
    </row>
    <row r="69" spans="1:6" ht="45" x14ac:dyDescent="0.25">
      <c r="A69" s="18" t="s">
        <v>12</v>
      </c>
      <c r="B69" s="19">
        <v>2332</v>
      </c>
      <c r="C69" s="19">
        <v>2198</v>
      </c>
      <c r="D69" s="19">
        <v>1967</v>
      </c>
      <c r="E69" s="19">
        <v>1662</v>
      </c>
      <c r="F69" s="19">
        <v>1572</v>
      </c>
    </row>
    <row r="70" spans="1:6" x14ac:dyDescent="0.25">
      <c r="A70" s="17" t="s">
        <v>21</v>
      </c>
      <c r="B70" s="14"/>
      <c r="C70" s="14"/>
      <c r="D70" s="14"/>
      <c r="E70" s="14"/>
      <c r="F70" s="14"/>
    </row>
    <row r="71" spans="1:6" s="1" customFormat="1" ht="30" x14ac:dyDescent="0.25">
      <c r="A71" s="20" t="s">
        <v>38</v>
      </c>
      <c r="B71" s="22">
        <f>B68/B69</f>
        <v>5.8323327615780443</v>
      </c>
      <c r="C71" s="22">
        <f t="shared" ref="C71:F71" si="6">C68/C69</f>
        <v>5.6615104640582343</v>
      </c>
      <c r="D71" s="22">
        <f t="shared" si="6"/>
        <v>5.7574987290289785</v>
      </c>
      <c r="E71" s="22">
        <f t="shared" si="6"/>
        <v>5.9843561973525876</v>
      </c>
      <c r="F71" s="22">
        <f t="shared" si="6"/>
        <v>6.1545801526717554</v>
      </c>
    </row>
    <row r="73" spans="1:6" x14ac:dyDescent="0.25">
      <c r="B73" s="1" t="s">
        <v>39</v>
      </c>
    </row>
    <row r="74" spans="1:6" x14ac:dyDescent="0.25">
      <c r="A74" s="15"/>
      <c r="B74" s="16">
        <v>43465.333333333001</v>
      </c>
      <c r="C74" s="16">
        <v>43100.333333333001</v>
      </c>
      <c r="D74" s="16">
        <v>42735.333333333001</v>
      </c>
      <c r="E74" s="16">
        <v>42369.333333333001</v>
      </c>
      <c r="F74" s="16">
        <v>42004.333333333001</v>
      </c>
    </row>
    <row r="75" spans="1:6" x14ac:dyDescent="0.25">
      <c r="A75" s="14"/>
      <c r="B75" s="14"/>
      <c r="C75" s="14"/>
      <c r="D75" s="14"/>
      <c r="E75" s="14"/>
      <c r="F75" s="14"/>
    </row>
    <row r="76" spans="1:6" x14ac:dyDescent="0.25">
      <c r="A76" s="17" t="s">
        <v>9</v>
      </c>
      <c r="B76" s="14"/>
      <c r="C76" s="14"/>
      <c r="D76" s="14"/>
      <c r="E76" s="14"/>
      <c r="F76" s="14"/>
    </row>
    <row r="77" spans="1:6" x14ac:dyDescent="0.25">
      <c r="A77" s="18" t="s">
        <v>34</v>
      </c>
      <c r="B77" s="19">
        <v>4663</v>
      </c>
      <c r="C77" s="19">
        <v>4271</v>
      </c>
      <c r="D77" s="19">
        <v>3830</v>
      </c>
      <c r="E77" s="19">
        <v>3344</v>
      </c>
      <c r="F77" s="19">
        <v>3291</v>
      </c>
    </row>
    <row r="78" spans="1:6" x14ac:dyDescent="0.25">
      <c r="A78" s="18" t="s">
        <v>40</v>
      </c>
      <c r="B78" s="19">
        <v>646</v>
      </c>
      <c r="C78" s="19">
        <v>487</v>
      </c>
      <c r="D78" s="19">
        <v>437</v>
      </c>
      <c r="E78" s="19">
        <v>410</v>
      </c>
      <c r="F78" s="19">
        <v>329</v>
      </c>
    </row>
    <row r="79" spans="1:6" x14ac:dyDescent="0.25">
      <c r="A79" s="17" t="s">
        <v>21</v>
      </c>
      <c r="B79" s="14"/>
      <c r="C79" s="14"/>
      <c r="D79" s="14"/>
      <c r="E79" s="14"/>
      <c r="F79" s="14"/>
    </row>
    <row r="80" spans="1:6" s="1" customFormat="1" x14ac:dyDescent="0.25">
      <c r="A80" s="20" t="s">
        <v>41</v>
      </c>
      <c r="B80" s="22">
        <f>B77/B78</f>
        <v>7.2182662538699693</v>
      </c>
      <c r="C80" s="22">
        <f t="shared" ref="C80:F80" si="7">C77/C78</f>
        <v>8.7700205338809027</v>
      </c>
      <c r="D80" s="22">
        <f t="shared" si="7"/>
        <v>8.7643020594965684</v>
      </c>
      <c r="E80" s="22">
        <f t="shared" si="7"/>
        <v>8.1560975609756099</v>
      </c>
      <c r="F80" s="22">
        <f t="shared" si="7"/>
        <v>10.003039513677811</v>
      </c>
    </row>
    <row r="82" spans="1:6" x14ac:dyDescent="0.25">
      <c r="B82" s="1" t="s">
        <v>42</v>
      </c>
    </row>
    <row r="83" spans="1:6" x14ac:dyDescent="0.25">
      <c r="A83" s="15"/>
      <c r="B83" s="16">
        <v>43465.333333333001</v>
      </c>
      <c r="C83" s="16">
        <v>43100.333333333001</v>
      </c>
      <c r="D83" s="16">
        <v>42735.333333333001</v>
      </c>
      <c r="E83" s="16">
        <v>42369.333333333001</v>
      </c>
      <c r="F83" s="16">
        <v>42004.333333333001</v>
      </c>
    </row>
    <row r="84" spans="1:6" x14ac:dyDescent="0.25">
      <c r="A84" s="17" t="s">
        <v>9</v>
      </c>
      <c r="B84" s="14"/>
      <c r="C84" s="14"/>
      <c r="D84" s="14"/>
      <c r="E84" s="14"/>
      <c r="F84" s="14"/>
    </row>
    <row r="85" spans="1:6" x14ac:dyDescent="0.25">
      <c r="A85" s="18" t="s">
        <v>43</v>
      </c>
      <c r="B85" s="19">
        <v>9733</v>
      </c>
      <c r="C85" s="19">
        <v>7993</v>
      </c>
      <c r="D85" s="19">
        <v>7861</v>
      </c>
      <c r="E85" s="19">
        <v>7944</v>
      </c>
      <c r="F85" s="19">
        <v>9673</v>
      </c>
    </row>
    <row r="86" spans="1:6" ht="30" x14ac:dyDescent="0.25">
      <c r="A86" s="18" t="s">
        <v>44</v>
      </c>
      <c r="B86" s="19">
        <v>4807</v>
      </c>
      <c r="C86" s="19">
        <v>3485</v>
      </c>
      <c r="D86" s="19">
        <v>3148</v>
      </c>
      <c r="E86" s="19">
        <v>3503</v>
      </c>
      <c r="F86" s="19">
        <v>4464</v>
      </c>
    </row>
    <row r="87" spans="1:6" s="26" customFormat="1" x14ac:dyDescent="0.25">
      <c r="A87" s="18" t="s">
        <v>45</v>
      </c>
      <c r="B87" s="19">
        <f>B85-B86</f>
        <v>4926</v>
      </c>
      <c r="C87" s="19">
        <f t="shared" ref="C87:F87" si="8">C85-C86</f>
        <v>4508</v>
      </c>
      <c r="D87" s="19">
        <f t="shared" si="8"/>
        <v>4713</v>
      </c>
      <c r="E87" s="19">
        <f t="shared" si="8"/>
        <v>4441</v>
      </c>
      <c r="F87" s="19">
        <f t="shared" si="8"/>
        <v>5209</v>
      </c>
    </row>
    <row r="88" spans="1:6" x14ac:dyDescent="0.25">
      <c r="A88" s="18" t="s">
        <v>31</v>
      </c>
      <c r="B88" s="19">
        <v>13601</v>
      </c>
      <c r="C88" s="19">
        <v>12444</v>
      </c>
      <c r="D88" s="19">
        <v>11325</v>
      </c>
      <c r="E88" s="19">
        <v>9946</v>
      </c>
      <c r="F88" s="19">
        <v>9675</v>
      </c>
    </row>
    <row r="89" spans="1:6" x14ac:dyDescent="0.25">
      <c r="A89" s="17" t="s">
        <v>21</v>
      </c>
      <c r="B89" s="14"/>
      <c r="C89" s="14"/>
      <c r="D89" s="14"/>
      <c r="E89" s="14"/>
      <c r="F89" s="14"/>
    </row>
    <row r="90" spans="1:6" s="1" customFormat="1" ht="30" x14ac:dyDescent="0.25">
      <c r="A90" s="20" t="s">
        <v>46</v>
      </c>
      <c r="B90" s="22">
        <f>B88/B87</f>
        <v>2.7610637434023548</v>
      </c>
      <c r="C90" s="22">
        <f t="shared" ref="C90:F90" si="9">C88/C87</f>
        <v>2.7604259094942325</v>
      </c>
      <c r="D90" s="22">
        <f t="shared" si="9"/>
        <v>2.4029280712921706</v>
      </c>
      <c r="E90" s="22">
        <f t="shared" si="9"/>
        <v>2.2395856789011486</v>
      </c>
      <c r="F90" s="22">
        <f t="shared" si="9"/>
        <v>1.8573622576310231</v>
      </c>
    </row>
    <row r="92" spans="1:6" x14ac:dyDescent="0.25">
      <c r="B92" s="1" t="s">
        <v>47</v>
      </c>
    </row>
    <row r="93" spans="1:6" x14ac:dyDescent="0.25">
      <c r="A93" s="15"/>
      <c r="B93" s="16">
        <v>43465.333333333001</v>
      </c>
      <c r="C93" s="16">
        <v>43100.333333333001</v>
      </c>
      <c r="D93" s="16">
        <v>42735.333333333001</v>
      </c>
      <c r="E93" s="16">
        <v>42369.333333333001</v>
      </c>
      <c r="F93" s="16">
        <v>42004.333333333001</v>
      </c>
    </row>
    <row r="94" spans="1:6" x14ac:dyDescent="0.25">
      <c r="A94" s="17" t="s">
        <v>48</v>
      </c>
      <c r="B94" s="14"/>
      <c r="C94" s="14"/>
      <c r="D94" s="14"/>
      <c r="E94" s="14"/>
      <c r="F94" s="14"/>
    </row>
    <row r="95" spans="1:6" ht="30" x14ac:dyDescent="0.25">
      <c r="A95" s="18" t="s">
        <v>38</v>
      </c>
      <c r="B95" s="25">
        <v>5.83</v>
      </c>
      <c r="C95" s="25">
        <v>5.66</v>
      </c>
      <c r="D95" s="25">
        <v>5.76</v>
      </c>
      <c r="E95" s="25">
        <v>5.98</v>
      </c>
      <c r="F95" s="25">
        <v>6.15</v>
      </c>
    </row>
    <row r="96" spans="1:6" x14ac:dyDescent="0.25">
      <c r="A96" s="17" t="s">
        <v>49</v>
      </c>
      <c r="B96" s="14"/>
      <c r="C96" s="14"/>
      <c r="D96" s="14"/>
      <c r="E96" s="14"/>
      <c r="F96" s="14"/>
    </row>
    <row r="97" spans="1:6" s="1" customFormat="1" ht="45" x14ac:dyDescent="0.25">
      <c r="A97" s="20" t="s">
        <v>50</v>
      </c>
      <c r="B97" s="21">
        <v>63</v>
      </c>
      <c r="C97" s="21">
        <v>64</v>
      </c>
      <c r="D97" s="21">
        <v>63</v>
      </c>
      <c r="E97" s="21">
        <v>61</v>
      </c>
      <c r="F97" s="21">
        <v>59</v>
      </c>
    </row>
    <row r="99" spans="1:6" ht="15.75" thickBot="1" x14ac:dyDescent="0.3">
      <c r="B99" s="1" t="s">
        <v>51</v>
      </c>
    </row>
    <row r="100" spans="1:6" ht="15.75" thickBot="1" x14ac:dyDescent="0.3">
      <c r="A100" s="27"/>
      <c r="B100" s="28">
        <v>43465.333333333001</v>
      </c>
      <c r="C100" s="28">
        <v>43100.333333333001</v>
      </c>
      <c r="D100" s="28">
        <v>42735.333333333001</v>
      </c>
      <c r="E100" s="28">
        <v>42369.333333333001</v>
      </c>
      <c r="F100" s="28">
        <v>42004.333333333001</v>
      </c>
    </row>
    <row r="101" spans="1:6" x14ac:dyDescent="0.25">
      <c r="A101" s="29" t="s">
        <v>48</v>
      </c>
      <c r="B101" s="30"/>
      <c r="C101" s="30"/>
      <c r="D101" s="30"/>
      <c r="E101" s="30"/>
      <c r="F101" s="30"/>
    </row>
    <row r="102" spans="1:6" ht="45" x14ac:dyDescent="0.25">
      <c r="A102" s="31" t="s">
        <v>52</v>
      </c>
      <c r="B102" s="32">
        <v>231</v>
      </c>
      <c r="C102" s="32">
        <v>211</v>
      </c>
      <c r="D102" s="32">
        <v>193</v>
      </c>
      <c r="E102" s="32">
        <v>179</v>
      </c>
      <c r="F102" s="32">
        <v>176</v>
      </c>
    </row>
    <row r="103" spans="1:6" ht="45" x14ac:dyDescent="0.25">
      <c r="A103" s="31" t="s">
        <v>50</v>
      </c>
      <c r="B103" s="32">
        <v>63</v>
      </c>
      <c r="C103" s="32">
        <v>64</v>
      </c>
      <c r="D103" s="32">
        <v>63</v>
      </c>
      <c r="E103" s="32">
        <v>61</v>
      </c>
      <c r="F103" s="32">
        <v>59</v>
      </c>
    </row>
    <row r="104" spans="1:6" x14ac:dyDescent="0.25">
      <c r="A104" s="29" t="s">
        <v>21</v>
      </c>
      <c r="B104" s="30"/>
      <c r="C104" s="30"/>
      <c r="D104" s="30"/>
      <c r="E104" s="30"/>
      <c r="F104" s="30"/>
    </row>
    <row r="105" spans="1:6" s="1" customFormat="1" x14ac:dyDescent="0.25">
      <c r="A105" s="33" t="s">
        <v>53</v>
      </c>
      <c r="B105" s="34">
        <f>B102+B103</f>
        <v>294</v>
      </c>
      <c r="C105" s="34">
        <f t="shared" ref="C105:F105" si="10">C102+C103</f>
        <v>275</v>
      </c>
      <c r="D105" s="34">
        <f t="shared" si="10"/>
        <v>256</v>
      </c>
      <c r="E105" s="34">
        <f t="shared" si="10"/>
        <v>240</v>
      </c>
      <c r="F105" s="34">
        <f t="shared" si="10"/>
        <v>235</v>
      </c>
    </row>
    <row r="107" spans="1:6" ht="15.75" thickBot="1" x14ac:dyDescent="0.3">
      <c r="B107" s="1" t="s">
        <v>54</v>
      </c>
    </row>
    <row r="108" spans="1:6" ht="15.75" thickBot="1" x14ac:dyDescent="0.3">
      <c r="A108" s="27"/>
      <c r="B108" s="28">
        <v>43465.333333333001</v>
      </c>
      <c r="C108" s="28">
        <v>43100.333333333001</v>
      </c>
      <c r="D108" s="28">
        <v>42735.333333333001</v>
      </c>
      <c r="E108" s="28">
        <v>42369.333333333001</v>
      </c>
      <c r="F108" s="28">
        <v>42004.333333333001</v>
      </c>
    </row>
    <row r="109" spans="1:6" x14ac:dyDescent="0.25">
      <c r="A109" s="29" t="s">
        <v>48</v>
      </c>
      <c r="B109" s="30"/>
      <c r="C109" s="30"/>
      <c r="D109" s="30"/>
      <c r="E109" s="30"/>
      <c r="F109" s="30"/>
    </row>
    <row r="110" spans="1:6" x14ac:dyDescent="0.25">
      <c r="A110" s="31" t="s">
        <v>41</v>
      </c>
      <c r="B110" s="35">
        <v>7.22</v>
      </c>
      <c r="C110" s="35">
        <v>8.77</v>
      </c>
      <c r="D110" s="35">
        <v>8.76</v>
      </c>
      <c r="E110" s="35">
        <v>8.16</v>
      </c>
      <c r="F110" s="35">
        <v>10</v>
      </c>
    </row>
    <row r="111" spans="1:6" x14ac:dyDescent="0.25">
      <c r="A111" s="29" t="s">
        <v>49</v>
      </c>
      <c r="B111" s="30"/>
      <c r="C111" s="30"/>
      <c r="D111" s="30"/>
      <c r="E111" s="30"/>
      <c r="F111" s="30"/>
    </row>
    <row r="112" spans="1:6" s="1" customFormat="1" ht="30" x14ac:dyDescent="0.25">
      <c r="A112" s="33" t="s">
        <v>55</v>
      </c>
      <c r="B112" s="34">
        <v>51</v>
      </c>
      <c r="C112" s="34">
        <v>42</v>
      </c>
      <c r="D112" s="34">
        <v>42</v>
      </c>
      <c r="E112" s="34">
        <v>45</v>
      </c>
      <c r="F112" s="34">
        <v>36</v>
      </c>
    </row>
    <row r="114" spans="1:6" ht="15.75" thickBot="1" x14ac:dyDescent="0.3">
      <c r="B114" s="1" t="s">
        <v>56</v>
      </c>
    </row>
    <row r="115" spans="1:6" ht="15.75" thickBot="1" x14ac:dyDescent="0.3">
      <c r="A115" s="27"/>
      <c r="B115" s="28">
        <v>43465.333333333001</v>
      </c>
      <c r="C115" s="28">
        <v>43100.333333333001</v>
      </c>
      <c r="D115" s="28">
        <v>42735.333333333001</v>
      </c>
      <c r="E115" s="28">
        <v>42369.333333333001</v>
      </c>
      <c r="F115" s="28">
        <v>42004.333333333001</v>
      </c>
    </row>
    <row r="116" spans="1:6" x14ac:dyDescent="0.25">
      <c r="A116" s="29" t="s">
        <v>48</v>
      </c>
      <c r="B116" s="30"/>
      <c r="C116" s="30"/>
      <c r="D116" s="30"/>
      <c r="E116" s="30"/>
      <c r="F116" s="30"/>
    </row>
    <row r="117" spans="1:6" ht="45" x14ac:dyDescent="0.25">
      <c r="A117" s="31" t="s">
        <v>52</v>
      </c>
      <c r="B117" s="32">
        <v>231</v>
      </c>
      <c r="C117" s="32">
        <v>211</v>
      </c>
      <c r="D117" s="32">
        <v>193</v>
      </c>
      <c r="E117" s="32">
        <v>179</v>
      </c>
      <c r="F117" s="32">
        <v>176</v>
      </c>
    </row>
    <row r="118" spans="1:6" ht="45" x14ac:dyDescent="0.25">
      <c r="A118" s="31" t="s">
        <v>50</v>
      </c>
      <c r="B118" s="32">
        <v>63</v>
      </c>
      <c r="C118" s="32">
        <v>64</v>
      </c>
      <c r="D118" s="32">
        <v>63</v>
      </c>
      <c r="E118" s="32">
        <v>61</v>
      </c>
      <c r="F118" s="32">
        <v>59</v>
      </c>
    </row>
    <row r="119" spans="1:6" ht="30" x14ac:dyDescent="0.25">
      <c r="A119" s="31" t="s">
        <v>55</v>
      </c>
      <c r="B119" s="32">
        <v>51</v>
      </c>
      <c r="C119" s="32">
        <v>42</v>
      </c>
      <c r="D119" s="32">
        <v>42</v>
      </c>
      <c r="E119" s="32">
        <v>45</v>
      </c>
      <c r="F119" s="32">
        <v>36</v>
      </c>
    </row>
    <row r="120" spans="1:6" x14ac:dyDescent="0.25">
      <c r="A120" s="29" t="s">
        <v>21</v>
      </c>
      <c r="B120" s="30"/>
      <c r="C120" s="30"/>
      <c r="D120" s="30"/>
      <c r="E120" s="30"/>
      <c r="F120" s="30"/>
    </row>
    <row r="121" spans="1:6" s="1" customFormat="1" ht="30" x14ac:dyDescent="0.25">
      <c r="A121" s="33" t="s">
        <v>57</v>
      </c>
      <c r="B121" s="34">
        <f>B117+(B118-B119)</f>
        <v>243</v>
      </c>
      <c r="C121" s="34">
        <f t="shared" ref="C121:F121" si="11">C117+(C118-C119)</f>
        <v>233</v>
      </c>
      <c r="D121" s="34">
        <f t="shared" si="11"/>
        <v>214</v>
      </c>
      <c r="E121" s="34">
        <f t="shared" si="11"/>
        <v>195</v>
      </c>
      <c r="F121" s="34">
        <f t="shared" si="11"/>
        <v>199</v>
      </c>
    </row>
    <row r="123" spans="1:6" ht="15.75" thickBot="1" x14ac:dyDescent="0.3">
      <c r="B123" s="1" t="s">
        <v>58</v>
      </c>
    </row>
    <row r="124" spans="1:6" ht="15.75" thickBot="1" x14ac:dyDescent="0.3">
      <c r="A124" s="27"/>
      <c r="B124" s="28">
        <v>43465.333333333001</v>
      </c>
      <c r="C124" s="28">
        <v>43100.333333333001</v>
      </c>
      <c r="D124" s="28">
        <v>42735.333333333001</v>
      </c>
      <c r="E124" s="28">
        <v>42369.333333333001</v>
      </c>
      <c r="F124" s="28">
        <v>42004.333333333001</v>
      </c>
    </row>
    <row r="125" spans="1:6" x14ac:dyDescent="0.25">
      <c r="A125" s="29" t="s">
        <v>9</v>
      </c>
      <c r="B125" s="30"/>
      <c r="C125" s="30"/>
      <c r="D125" s="30"/>
      <c r="E125" s="30"/>
      <c r="F125" s="30"/>
    </row>
    <row r="126" spans="1:6" x14ac:dyDescent="0.25">
      <c r="A126" s="31" t="s">
        <v>59</v>
      </c>
      <c r="B126" s="32">
        <v>8938</v>
      </c>
      <c r="C126" s="32">
        <v>8173</v>
      </c>
      <c r="D126" s="32">
        <v>7495</v>
      </c>
      <c r="E126" s="32">
        <v>6602</v>
      </c>
      <c r="F126" s="32">
        <v>6384</v>
      </c>
    </row>
    <row r="127" spans="1:6" x14ac:dyDescent="0.25">
      <c r="A127" s="31" t="s">
        <v>31</v>
      </c>
      <c r="B127" s="32">
        <v>13601</v>
      </c>
      <c r="C127" s="32">
        <v>12444</v>
      </c>
      <c r="D127" s="32">
        <v>11325</v>
      </c>
      <c r="E127" s="32">
        <v>9946</v>
      </c>
      <c r="F127" s="32">
        <v>9675</v>
      </c>
    </row>
    <row r="128" spans="1:6" s="1" customFormat="1" ht="30" x14ac:dyDescent="0.25">
      <c r="A128" s="33" t="s">
        <v>60</v>
      </c>
      <c r="B128" s="36">
        <f>B126/B127</f>
        <v>0.65715756194397468</v>
      </c>
      <c r="C128" s="36">
        <f t="shared" ref="C128:F128" si="12">C126/C127</f>
        <v>0.65678238508518161</v>
      </c>
      <c r="D128" s="36">
        <f t="shared" si="12"/>
        <v>0.66181015452538627</v>
      </c>
      <c r="E128" s="36">
        <f t="shared" si="12"/>
        <v>0.66378443595415237</v>
      </c>
      <c r="F128" s="36">
        <f t="shared" si="12"/>
        <v>0.65984496124031011</v>
      </c>
    </row>
    <row r="130" spans="1:6" ht="15.75" thickBot="1" x14ac:dyDescent="0.3">
      <c r="B130" s="1" t="s">
        <v>61</v>
      </c>
    </row>
    <row r="131" spans="1:6" ht="15.75" thickBot="1" x14ac:dyDescent="0.3">
      <c r="A131" s="27"/>
      <c r="B131" s="28">
        <v>43465.333333333001</v>
      </c>
      <c r="C131" s="28">
        <v>43100.333333333001</v>
      </c>
      <c r="D131" s="28">
        <v>42735.333333333001</v>
      </c>
      <c r="E131" s="28">
        <v>42369.333333333001</v>
      </c>
      <c r="F131" s="28">
        <v>42004.333333333001</v>
      </c>
    </row>
    <row r="132" spans="1:6" x14ac:dyDescent="0.25">
      <c r="A132" s="29" t="s">
        <v>9</v>
      </c>
      <c r="B132" s="30"/>
      <c r="C132" s="30"/>
      <c r="D132" s="30"/>
      <c r="E132" s="30"/>
      <c r="F132" s="30"/>
    </row>
    <row r="133" spans="1:6" x14ac:dyDescent="0.25">
      <c r="A133" s="31" t="s">
        <v>30</v>
      </c>
      <c r="B133" s="32">
        <v>2537</v>
      </c>
      <c r="C133" s="32">
        <v>2290</v>
      </c>
      <c r="D133" s="32">
        <v>2166</v>
      </c>
      <c r="E133" s="32">
        <v>1861</v>
      </c>
      <c r="F133" s="32">
        <v>1246</v>
      </c>
    </row>
    <row r="134" spans="1:6" x14ac:dyDescent="0.25">
      <c r="A134" s="31" t="s">
        <v>31</v>
      </c>
      <c r="B134" s="32">
        <v>13601</v>
      </c>
      <c r="C134" s="32">
        <v>12444</v>
      </c>
      <c r="D134" s="32">
        <v>11325</v>
      </c>
      <c r="E134" s="32">
        <v>9946</v>
      </c>
      <c r="F134" s="32">
        <v>9675</v>
      </c>
    </row>
    <row r="135" spans="1:6" x14ac:dyDescent="0.25">
      <c r="A135" s="29" t="s">
        <v>21</v>
      </c>
      <c r="B135" s="30"/>
      <c r="C135" s="30"/>
      <c r="D135" s="30"/>
      <c r="E135" s="30"/>
      <c r="F135" s="30"/>
    </row>
    <row r="136" spans="1:6" s="1" customFormat="1" ht="30" x14ac:dyDescent="0.25">
      <c r="A136" s="33" t="s">
        <v>32</v>
      </c>
      <c r="B136" s="36">
        <f>B133/B134</f>
        <v>0.18653040217631056</v>
      </c>
      <c r="C136" s="36">
        <f t="shared" ref="C136:F136" si="13">C133/C134</f>
        <v>0.1840244294439087</v>
      </c>
      <c r="D136" s="36">
        <f t="shared" si="13"/>
        <v>0.19125827814569538</v>
      </c>
      <c r="E136" s="36">
        <f t="shared" si="13"/>
        <v>0.18711039613915142</v>
      </c>
      <c r="F136" s="36">
        <f t="shared" si="13"/>
        <v>0.12878552971576226</v>
      </c>
    </row>
    <row r="138" spans="1:6" ht="15.75" thickBot="1" x14ac:dyDescent="0.3">
      <c r="B138" s="1" t="s">
        <v>62</v>
      </c>
    </row>
    <row r="139" spans="1:6" ht="15.75" thickBot="1" x14ac:dyDescent="0.3">
      <c r="A139" s="27"/>
      <c r="B139" s="28">
        <v>43465.333333333001</v>
      </c>
      <c r="C139" s="28">
        <v>43100.333333333001</v>
      </c>
      <c r="D139" s="28">
        <v>42735.333333333001</v>
      </c>
      <c r="E139" s="28">
        <v>42369.333333333001</v>
      </c>
      <c r="F139" s="28">
        <v>42004.333333333001</v>
      </c>
    </row>
    <row r="140" spans="1:6" x14ac:dyDescent="0.25">
      <c r="A140" s="29" t="s">
        <v>9</v>
      </c>
      <c r="B140" s="30"/>
      <c r="C140" s="30"/>
      <c r="D140" s="30"/>
      <c r="E140" s="30"/>
      <c r="F140" s="30"/>
    </row>
    <row r="141" spans="1:6" x14ac:dyDescent="0.25">
      <c r="A141" s="31" t="s">
        <v>63</v>
      </c>
      <c r="B141" s="32">
        <v>3553</v>
      </c>
      <c r="C141" s="32">
        <v>1020</v>
      </c>
      <c r="D141" s="32">
        <v>1647</v>
      </c>
      <c r="E141" s="32">
        <v>1439</v>
      </c>
      <c r="F141" s="32">
        <v>515</v>
      </c>
    </row>
    <row r="142" spans="1:6" x14ac:dyDescent="0.25">
      <c r="A142" s="31" t="s">
        <v>31</v>
      </c>
      <c r="B142" s="32">
        <v>13601</v>
      </c>
      <c r="C142" s="32">
        <v>12444</v>
      </c>
      <c r="D142" s="32">
        <v>11325</v>
      </c>
      <c r="E142" s="32">
        <v>9946</v>
      </c>
      <c r="F142" s="32">
        <v>9675</v>
      </c>
    </row>
    <row r="143" spans="1:6" x14ac:dyDescent="0.25">
      <c r="A143" s="29" t="s">
        <v>21</v>
      </c>
      <c r="B143" s="30"/>
      <c r="C143" s="30"/>
      <c r="D143" s="30"/>
      <c r="E143" s="30"/>
      <c r="F143" s="30"/>
    </row>
    <row r="144" spans="1:6" s="1" customFormat="1" x14ac:dyDescent="0.25">
      <c r="A144" s="33" t="s">
        <v>64</v>
      </c>
      <c r="B144" s="36">
        <f>B141/B142</f>
        <v>0.2612307918535402</v>
      </c>
      <c r="C144" s="36">
        <f t="shared" ref="C144:F144" si="14">C141/C142</f>
        <v>8.1967213114754092E-2</v>
      </c>
      <c r="D144" s="36">
        <f t="shared" si="14"/>
        <v>0.14543046357615894</v>
      </c>
      <c r="E144" s="36">
        <f t="shared" si="14"/>
        <v>0.14468127890609289</v>
      </c>
      <c r="F144" s="36">
        <f t="shared" si="14"/>
        <v>5.3229974160206715E-2</v>
      </c>
    </row>
    <row r="146" spans="1:6" ht="15.75" thickBot="1" x14ac:dyDescent="0.3">
      <c r="B146" s="1" t="s">
        <v>65</v>
      </c>
    </row>
    <row r="147" spans="1:6" ht="15.75" thickBot="1" x14ac:dyDescent="0.3">
      <c r="A147" s="27"/>
      <c r="B147" s="28">
        <v>43465.333333333001</v>
      </c>
      <c r="C147" s="28">
        <v>43100.333333333001</v>
      </c>
      <c r="D147" s="28">
        <v>42735.333333333001</v>
      </c>
      <c r="E147" s="28">
        <v>42369.333333333001</v>
      </c>
      <c r="F147" s="28">
        <v>42004.333333333001</v>
      </c>
    </row>
    <row r="148" spans="1:6" x14ac:dyDescent="0.25">
      <c r="A148" s="29" t="s">
        <v>9</v>
      </c>
      <c r="B148" s="30"/>
      <c r="C148" s="30"/>
      <c r="D148" s="30"/>
      <c r="E148" s="30"/>
      <c r="F148" s="30"/>
    </row>
    <row r="149" spans="1:6" x14ac:dyDescent="0.25">
      <c r="A149" s="31" t="s">
        <v>63</v>
      </c>
      <c r="B149" s="32">
        <v>3553</v>
      </c>
      <c r="C149" s="32">
        <v>1020</v>
      </c>
      <c r="D149" s="32">
        <v>1647</v>
      </c>
      <c r="E149" s="32">
        <v>1439</v>
      </c>
      <c r="F149" s="32">
        <v>515</v>
      </c>
    </row>
    <row r="150" spans="1:6" ht="45" x14ac:dyDescent="0.25">
      <c r="A150" s="31" t="s">
        <v>26</v>
      </c>
      <c r="B150" s="32">
        <v>11730</v>
      </c>
      <c r="C150" s="32">
        <v>9966</v>
      </c>
      <c r="D150" s="32">
        <v>9550</v>
      </c>
      <c r="E150" s="32">
        <v>8511</v>
      </c>
      <c r="F150" s="32">
        <v>8595</v>
      </c>
    </row>
    <row r="151" spans="1:6" x14ac:dyDescent="0.25">
      <c r="A151" s="29" t="s">
        <v>21</v>
      </c>
      <c r="B151" s="30"/>
      <c r="C151" s="30"/>
      <c r="D151" s="30"/>
      <c r="E151" s="30"/>
      <c r="F151" s="30"/>
    </row>
    <row r="152" spans="1:6" s="1" customFormat="1" x14ac:dyDescent="0.25">
      <c r="A152" s="33" t="s">
        <v>66</v>
      </c>
      <c r="B152" s="36">
        <f>B149/B150</f>
        <v>0.30289855072463767</v>
      </c>
      <c r="C152" s="36">
        <f t="shared" ref="C152:F152" si="15">C149/C150</f>
        <v>0.10234798314268513</v>
      </c>
      <c r="D152" s="36">
        <f t="shared" si="15"/>
        <v>0.17246073298429318</v>
      </c>
      <c r="E152" s="36">
        <f t="shared" si="15"/>
        <v>0.1690753142991423</v>
      </c>
      <c r="F152" s="36">
        <f t="shared" si="15"/>
        <v>5.9918557300756251E-2</v>
      </c>
    </row>
    <row r="154" spans="1:6" ht="15.75" thickBot="1" x14ac:dyDescent="0.3">
      <c r="B154" s="1" t="s">
        <v>67</v>
      </c>
    </row>
    <row r="155" spans="1:6" ht="15.75" thickBot="1" x14ac:dyDescent="0.3">
      <c r="A155" s="27"/>
      <c r="B155" s="28">
        <v>43465.333333333001</v>
      </c>
      <c r="C155" s="28">
        <v>43100.333333333001</v>
      </c>
      <c r="D155" s="28">
        <v>42735.333333333001</v>
      </c>
      <c r="E155" s="28">
        <v>42369.333333333001</v>
      </c>
      <c r="F155" s="28">
        <v>42004.333333333001</v>
      </c>
    </row>
    <row r="156" spans="1:6" x14ac:dyDescent="0.25">
      <c r="A156" s="29" t="s">
        <v>9</v>
      </c>
      <c r="B156" s="30"/>
      <c r="C156" s="30"/>
      <c r="D156" s="30"/>
      <c r="E156" s="30"/>
      <c r="F156" s="30"/>
    </row>
    <row r="157" spans="1:6" x14ac:dyDescent="0.25">
      <c r="A157" s="31" t="s">
        <v>63</v>
      </c>
      <c r="B157" s="32">
        <v>3553</v>
      </c>
      <c r="C157" s="32">
        <v>1020</v>
      </c>
      <c r="D157" s="32">
        <v>1647</v>
      </c>
      <c r="E157" s="32">
        <v>1439</v>
      </c>
      <c r="F157" s="32">
        <v>515</v>
      </c>
    </row>
    <row r="158" spans="1:6" x14ac:dyDescent="0.25">
      <c r="A158" s="31" t="s">
        <v>68</v>
      </c>
      <c r="B158" s="32">
        <v>27229</v>
      </c>
      <c r="C158" s="32">
        <v>22197</v>
      </c>
      <c r="D158" s="32">
        <v>20435</v>
      </c>
      <c r="E158" s="32">
        <v>16247</v>
      </c>
      <c r="F158" s="32">
        <v>17713</v>
      </c>
    </row>
    <row r="159" spans="1:6" x14ac:dyDescent="0.25">
      <c r="A159" s="29" t="s">
        <v>21</v>
      </c>
      <c r="B159" s="30"/>
      <c r="C159" s="30"/>
      <c r="D159" s="30"/>
      <c r="E159" s="30"/>
      <c r="F159" s="30"/>
    </row>
    <row r="160" spans="1:6" s="1" customFormat="1" x14ac:dyDescent="0.25">
      <c r="A160" s="33" t="s">
        <v>67</v>
      </c>
      <c r="B160" s="36">
        <f>B157/B158</f>
        <v>0.13048587902603842</v>
      </c>
      <c r="C160" s="36">
        <f t="shared" ref="C160:F160" si="16">C157/C158</f>
        <v>4.595215569671577E-2</v>
      </c>
      <c r="D160" s="36">
        <f t="shared" si="16"/>
        <v>8.0597014925373134E-2</v>
      </c>
      <c r="E160" s="36">
        <f t="shared" si="16"/>
        <v>8.8570197574936907E-2</v>
      </c>
      <c r="F160" s="36">
        <f t="shared" si="16"/>
        <v>2.9074690904985039E-2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2019-04-29T09:15:49Z</dcterms:created>
  <dcterms:modified xsi:type="dcterms:W3CDTF">2019-05-01T17:34:26Z</dcterms:modified>
</cp:coreProperties>
</file>