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ie\Desktop\Writing\"/>
    </mc:Choice>
  </mc:AlternateContent>
  <bookViews>
    <workbookView xWindow="0" yWindow="0" windowWidth="10215" windowHeight="25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 l="1"/>
  <c r="C39" i="1"/>
  <c r="C35" i="1"/>
  <c r="C80" i="1"/>
  <c r="C78" i="1"/>
  <c r="C76" i="1"/>
  <c r="C94" i="1"/>
  <c r="C93" i="1"/>
  <c r="E91" i="1"/>
  <c r="C60" i="1"/>
  <c r="C58" i="1"/>
  <c r="C55" i="1"/>
  <c r="C53" i="1"/>
  <c r="C52" i="1"/>
  <c r="E25" i="1"/>
  <c r="D24" i="1"/>
  <c r="D23" i="1"/>
  <c r="D19" i="1"/>
  <c r="D20" i="1"/>
  <c r="D21" i="1"/>
  <c r="D22" i="1"/>
  <c r="D18" i="1"/>
  <c r="E9" i="1"/>
  <c r="E5" i="1"/>
  <c r="E6" i="1"/>
  <c r="E7" i="1"/>
  <c r="E8" i="1"/>
  <c r="E4" i="1"/>
</calcChain>
</file>

<file path=xl/sharedStrings.xml><?xml version="1.0" encoding="utf-8"?>
<sst xmlns="http://schemas.openxmlformats.org/spreadsheetml/2006/main" count="62" uniqueCount="59">
  <si>
    <t>1. Quantitative Risk Analysis: Campus Mobile App Project As the project manager for the new Campus Mobile App project, you have identified several risks associated with the project. For each risk, you have estimated the monetary impact (known as EMV) and the probability of the risk occurring. You now need to determine the total EMV for the project to determine the contingency reserve to include in the cost estimate. Use the example on pg. 2 as a guide for creating a table to show the calculations for each risk, total EMV, and contingency reserve. (Note: use formulas, cell references, and clearly identify the total EMV and the Contingency Reserve).</t>
  </si>
  <si>
    <t>2. Quantitative Risk Analysis: Facilities Management Project You are preparing a risk analysis for a project to deliver training programs for a local company and want to determine the total amount of contingency reserves to budget for. You have identified 6 risk events and determined the probability and estimated impact/benefit in monetary terms.</t>
  </si>
  <si>
    <t>3. Project Procurement Management: Make vs. Buy Decision You have been assigned to manage a project to set up a fiber optic cable connecting two cities. The project is complex several outside vendors involved. You and experts in your organization are evaluating if the equipment needed to install the underground cable should be purchased outright or if it would be better to lease it. The cost of leasing the equipment is $1200/ per day while the cost of an outright purchase is $96,000 plus a daily cost of $200.The project is expected to take 150 days and the equipment will be needed for the duration of the project. Should you purchase the equipment or is it more cost effective to lease it?</t>
  </si>
  <si>
    <t>4. Project Procurement Management: Make vs. Buy Decision As project manager for the USG Enrollment Management System project you will need to have access to a multifunction printer/copier for the team. You are considering whether to buy, rent or lease the new printer to support the work of your project team. The estimates you have received for funding the printer are: • Purchase: The cost to purchase the printer is $24,000 and includes a training and set-up fee of $1000. • Lease: If you lease, the cost is $395/day with a 10% discount; There is also a one-time down payment of $2500, Supplies are not included. • Rent: The cost to rent the printer is $425/day with supplies included. A daily page limit is also imposed and additional copies over the page limit are charged at 5 cent each. The project is expected to last 60 days. With no additional information provided on projected usage, which option is most cost effective for the project?</t>
  </si>
  <si>
    <t>5. Project Procurement Management: Make vs. Buy Decision You are the project manager for a software development project for a web-based accounting system that will operate over the Internet. Based on your research, you have estimated it will cost $25,000 to write the code inhouse. Once the code is written you estimate it will cost $3,000 per month to update the software with client information, government regulations, and maintenance. A vendor has proposed to write the code for your company and charge a fee based on the number of clients using the program every month. The vendor will charge you $5 per month per user of the system. You estimate there will be 1200 clients using the system per month. You will also need an in-house accountant to manage the time and billing of the system, at a cost of an additional $1200 per month. How many months will you have to use the system before it is better to write the code in-house vs. outsourcing the project to the vendor?</t>
  </si>
  <si>
    <t>6. Project Procurement Management: Make vs. Buy Decision Your company is trying to decide whether it should buy special equipment to prepare high-quality publications in-house or lease the equipment from another company. Leasing the equipment costs $240/day. If you decide to purchase the equipment, the initial investment is $6,800 and operations will cost $70 per day. After how many days will the lease cost be the same as the purchase price for the equipment? Assume that your company will only need the equipment for 30 days. Should you lease or buy the equipment?</t>
  </si>
  <si>
    <t>Risk</t>
  </si>
  <si>
    <t>Description</t>
  </si>
  <si>
    <t>probability</t>
  </si>
  <si>
    <t>Impact</t>
  </si>
  <si>
    <t>EMV</t>
  </si>
  <si>
    <t>Financial contraint</t>
  </si>
  <si>
    <t>softaware issues</t>
  </si>
  <si>
    <t>Loss of Top MGNT Support</t>
  </si>
  <si>
    <t>Vendor Discount</t>
  </si>
  <si>
    <t>Integration Issues</t>
  </si>
  <si>
    <t>impact</t>
  </si>
  <si>
    <t>risk 1</t>
  </si>
  <si>
    <t>risk 2</t>
  </si>
  <si>
    <t>risk 3</t>
  </si>
  <si>
    <t>risk 4</t>
  </si>
  <si>
    <t>risk 5</t>
  </si>
  <si>
    <t>risk 6</t>
  </si>
  <si>
    <t>Total EMV</t>
  </si>
  <si>
    <t>Contingecy Reserve</t>
  </si>
  <si>
    <t xml:space="preserve">project duration </t>
  </si>
  <si>
    <t>days</t>
  </si>
  <si>
    <t>Total cost no supply</t>
  </si>
  <si>
    <t>Lease option</t>
  </si>
  <si>
    <t>Rent Option</t>
  </si>
  <si>
    <t>daily page limit</t>
  </si>
  <si>
    <t xml:space="preserve">Number of pages in 60 days </t>
  </si>
  <si>
    <t>cost per page</t>
  </si>
  <si>
    <t>Total cost</t>
  </si>
  <si>
    <t>Comparing the above figures, rent option is the best option</t>
  </si>
  <si>
    <t>Leasing cost</t>
  </si>
  <si>
    <t>operation cost</t>
  </si>
  <si>
    <t xml:space="preserve">Initial investment </t>
  </si>
  <si>
    <t xml:space="preserve">Days </t>
  </si>
  <si>
    <t>Number of days when lease cost =purchase cost</t>
  </si>
  <si>
    <t>purcahse cost</t>
  </si>
  <si>
    <t>Lease cost</t>
  </si>
  <si>
    <t>The company can consider the two option but buying is better because of the value of the scrap</t>
  </si>
  <si>
    <t>Monthly cost</t>
  </si>
  <si>
    <t>Estimated cost</t>
  </si>
  <si>
    <t>charges per month</t>
  </si>
  <si>
    <t>Number of clients</t>
  </si>
  <si>
    <t>additional costs</t>
  </si>
  <si>
    <t>Monthly cost to of vendor solution</t>
  </si>
  <si>
    <t>additional cost</t>
  </si>
  <si>
    <t>Number months of to use the system with own code than hiring a vendor</t>
  </si>
  <si>
    <t>Approximately 6 days</t>
  </si>
  <si>
    <t>Leasing cost per day</t>
  </si>
  <si>
    <t>cost of purchase</t>
  </si>
  <si>
    <t>daily cost</t>
  </si>
  <si>
    <t xml:space="preserve">Expected days </t>
  </si>
  <si>
    <t>leasing cost</t>
  </si>
  <si>
    <t>purchasing option</t>
  </si>
  <si>
    <t>The purchasing option is better than leasing option because it is cheaper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</si>
</sst>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70" formatCode="&quot;$&quot;#,##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6" fontId="0" fillId="0" borderId="0" xfId="0" applyNumberFormat="1"/>
    <xf numFmtId="16" fontId="0" fillId="0" borderId="0" xfId="0" applyNumberFormat="1"/>
    <xf numFmtId="44" fontId="0" fillId="0" borderId="0" xfId="1" applyFont="1"/>
    <xf numFmtId="44" fontId="0" fillId="0" borderId="0" xfId="0" applyNumberFormat="1"/>
    <xf numFmtId="0" fontId="2" fillId="0" borderId="0" xfId="0" applyFont="1"/>
    <xf numFmtId="2" fontId="0" fillId="0" borderId="0" xfId="0" applyNumberFormat="1"/>
    <xf numFmtId="8" fontId="0" fillId="0" borderId="0" xfId="0" applyNumberFormat="1"/>
    <xf numFmtId="170"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tabSelected="1" topLeftCell="A29" zoomScale="85" zoomScaleNormal="85" workbookViewId="0">
      <selection activeCell="G41" sqref="G41"/>
    </sheetView>
  </sheetViews>
  <sheetFormatPr defaultRowHeight="15" x14ac:dyDescent="0.25"/>
  <cols>
    <col min="2" max="2" width="23" customWidth="1"/>
    <col min="3" max="3" width="11.5703125" bestFit="1" customWidth="1"/>
  </cols>
  <sheetData>
    <row r="1" spans="1:5" x14ac:dyDescent="0.25">
      <c r="A1" s="5" t="s">
        <v>0</v>
      </c>
    </row>
    <row r="3" spans="1:5" x14ac:dyDescent="0.25">
      <c r="A3" t="s">
        <v>6</v>
      </c>
      <c r="B3" t="s">
        <v>7</v>
      </c>
      <c r="C3" t="s">
        <v>8</v>
      </c>
      <c r="D3" t="s">
        <v>9</v>
      </c>
      <c r="E3" t="s">
        <v>10</v>
      </c>
    </row>
    <row r="4" spans="1:5" x14ac:dyDescent="0.25">
      <c r="A4">
        <v>1</v>
      </c>
      <c r="B4" t="s">
        <v>11</v>
      </c>
      <c r="C4">
        <v>0.5</v>
      </c>
      <c r="D4" s="1">
        <v>-75000</v>
      </c>
      <c r="E4" s="1">
        <f>C4*D4</f>
        <v>-37500</v>
      </c>
    </row>
    <row r="5" spans="1:5" x14ac:dyDescent="0.25">
      <c r="A5">
        <v>2</v>
      </c>
      <c r="B5" t="s">
        <v>12</v>
      </c>
      <c r="C5">
        <v>0.3</v>
      </c>
      <c r="D5" s="1">
        <v>-40000</v>
      </c>
      <c r="E5" s="1">
        <f t="shared" ref="E5:E8" si="0">C5*D5</f>
        <v>-12000</v>
      </c>
    </row>
    <row r="6" spans="1:5" x14ac:dyDescent="0.25">
      <c r="A6">
        <v>3</v>
      </c>
      <c r="B6" t="s">
        <v>13</v>
      </c>
      <c r="C6">
        <v>0.1</v>
      </c>
      <c r="D6" s="1">
        <v>-50000</v>
      </c>
      <c r="E6" s="1">
        <f t="shared" si="0"/>
        <v>-5000</v>
      </c>
    </row>
    <row r="7" spans="1:5" x14ac:dyDescent="0.25">
      <c r="A7">
        <v>4</v>
      </c>
      <c r="B7" t="s">
        <v>14</v>
      </c>
      <c r="C7">
        <v>0.7</v>
      </c>
      <c r="D7" s="1">
        <v>20000</v>
      </c>
      <c r="E7" s="1">
        <f t="shared" si="0"/>
        <v>14000</v>
      </c>
    </row>
    <row r="8" spans="1:5" x14ac:dyDescent="0.25">
      <c r="A8">
        <v>5</v>
      </c>
      <c r="B8" t="s">
        <v>15</v>
      </c>
      <c r="C8">
        <v>0.3</v>
      </c>
      <c r="D8" s="1">
        <v>-40000</v>
      </c>
      <c r="E8" s="1">
        <f t="shared" si="0"/>
        <v>-12000</v>
      </c>
    </row>
    <row r="9" spans="1:5" x14ac:dyDescent="0.25">
      <c r="E9" s="1">
        <f>SUM(E4:E8)</f>
        <v>-52500</v>
      </c>
    </row>
    <row r="13" spans="1:5" x14ac:dyDescent="0.25">
      <c r="D13" s="2"/>
    </row>
    <row r="15" spans="1:5" x14ac:dyDescent="0.25">
      <c r="A15" s="5" t="s">
        <v>1</v>
      </c>
    </row>
    <row r="17" spans="1:5" x14ac:dyDescent="0.25">
      <c r="A17" t="s">
        <v>6</v>
      </c>
      <c r="B17" t="s">
        <v>8</v>
      </c>
      <c r="C17" t="s">
        <v>16</v>
      </c>
      <c r="D17" t="s">
        <v>10</v>
      </c>
    </row>
    <row r="18" spans="1:5" x14ac:dyDescent="0.25">
      <c r="A18" t="s">
        <v>17</v>
      </c>
      <c r="B18">
        <v>0.2</v>
      </c>
      <c r="C18" s="1">
        <v>-4000</v>
      </c>
      <c r="D18" s="1">
        <f>B18*C18</f>
        <v>-800</v>
      </c>
    </row>
    <row r="19" spans="1:5" x14ac:dyDescent="0.25">
      <c r="A19" t="s">
        <v>18</v>
      </c>
      <c r="B19">
        <v>0.5</v>
      </c>
      <c r="C19" s="1">
        <v>-5000</v>
      </c>
      <c r="D19" s="1">
        <f t="shared" ref="D19:D22" si="1">B19*C19</f>
        <v>-2500</v>
      </c>
    </row>
    <row r="20" spans="1:5" x14ac:dyDescent="0.25">
      <c r="A20" t="s">
        <v>19</v>
      </c>
      <c r="B20">
        <v>0.45</v>
      </c>
      <c r="C20" s="1">
        <v>-300</v>
      </c>
      <c r="D20" s="1">
        <f t="shared" si="1"/>
        <v>-135</v>
      </c>
    </row>
    <row r="21" spans="1:5" x14ac:dyDescent="0.25">
      <c r="A21" t="s">
        <v>20</v>
      </c>
      <c r="B21">
        <v>0.22</v>
      </c>
      <c r="C21" s="1">
        <v>500</v>
      </c>
      <c r="D21" s="1">
        <f t="shared" si="1"/>
        <v>110</v>
      </c>
    </row>
    <row r="22" spans="1:5" x14ac:dyDescent="0.25">
      <c r="A22" t="s">
        <v>21</v>
      </c>
      <c r="B22">
        <v>0.35</v>
      </c>
      <c r="C22" s="1">
        <v>-4500</v>
      </c>
      <c r="D22" s="1">
        <f t="shared" si="1"/>
        <v>-1575</v>
      </c>
    </row>
    <row r="23" spans="1:5" x14ac:dyDescent="0.25">
      <c r="A23" t="s">
        <v>22</v>
      </c>
      <c r="B23">
        <v>0.6</v>
      </c>
      <c r="C23" s="1">
        <v>-7000</v>
      </c>
      <c r="D23" s="1">
        <f>C23*B23</f>
        <v>-4200</v>
      </c>
    </row>
    <row r="24" spans="1:5" x14ac:dyDescent="0.25">
      <c r="C24" t="s">
        <v>23</v>
      </c>
      <c r="D24" s="1">
        <f>SUM(D18:D23)</f>
        <v>-9100</v>
      </c>
    </row>
    <row r="25" spans="1:5" x14ac:dyDescent="0.25">
      <c r="C25" t="s">
        <v>24</v>
      </c>
      <c r="E25" s="1">
        <f>45000+D24</f>
        <v>35900</v>
      </c>
    </row>
    <row r="31" spans="1:5" x14ac:dyDescent="0.25">
      <c r="A31" s="5" t="s">
        <v>2</v>
      </c>
    </row>
    <row r="33" spans="2:3" x14ac:dyDescent="0.25">
      <c r="B33" t="s">
        <v>52</v>
      </c>
      <c r="C33" s="1">
        <v>1200</v>
      </c>
    </row>
    <row r="34" spans="2:3" x14ac:dyDescent="0.25">
      <c r="B34" t="s">
        <v>53</v>
      </c>
      <c r="C34" s="1">
        <v>96000</v>
      </c>
    </row>
    <row r="35" spans="2:3" x14ac:dyDescent="0.25">
      <c r="B35" t="s">
        <v>54</v>
      </c>
      <c r="C35" s="8">
        <f>200</f>
        <v>200</v>
      </c>
    </row>
    <row r="36" spans="2:3" x14ac:dyDescent="0.25">
      <c r="B36" t="s">
        <v>55</v>
      </c>
      <c r="C36">
        <v>150</v>
      </c>
    </row>
    <row r="39" spans="2:3" x14ac:dyDescent="0.25">
      <c r="B39" t="s">
        <v>56</v>
      </c>
      <c r="C39" s="1">
        <f>C33*C36</f>
        <v>180000</v>
      </c>
    </row>
    <row r="41" spans="2:3" x14ac:dyDescent="0.25">
      <c r="B41" t="s">
        <v>57</v>
      </c>
      <c r="C41" s="8">
        <f>(C35*C36)+C34</f>
        <v>126000</v>
      </c>
    </row>
    <row r="44" spans="2:3" x14ac:dyDescent="0.25">
      <c r="B44" t="s">
        <v>58</v>
      </c>
    </row>
    <row r="49" spans="1:4" x14ac:dyDescent="0.25">
      <c r="A49" s="5" t="s">
        <v>3</v>
      </c>
    </row>
    <row r="50" spans="1:4" x14ac:dyDescent="0.25">
      <c r="A50" t="s">
        <v>25</v>
      </c>
      <c r="C50">
        <v>60</v>
      </c>
      <c r="D50" t="s">
        <v>26</v>
      </c>
    </row>
    <row r="52" spans="1:4" x14ac:dyDescent="0.25">
      <c r="B52" t="s">
        <v>27</v>
      </c>
      <c r="C52" s="3">
        <f>24000+1000</f>
        <v>25000</v>
      </c>
    </row>
    <row r="53" spans="1:4" x14ac:dyDescent="0.25">
      <c r="B53" t="s">
        <v>28</v>
      </c>
      <c r="C53" s="3">
        <f>395*0.9*60+2500</f>
        <v>23830</v>
      </c>
    </row>
    <row r="55" spans="1:4" x14ac:dyDescent="0.25">
      <c r="B55" t="s">
        <v>29</v>
      </c>
      <c r="C55" s="3">
        <f>425*60</f>
        <v>25500</v>
      </c>
    </row>
    <row r="57" spans="1:4" x14ac:dyDescent="0.25">
      <c r="B57" t="s">
        <v>30</v>
      </c>
      <c r="C57" s="3">
        <v>1000</v>
      </c>
    </row>
    <row r="58" spans="1:4" x14ac:dyDescent="0.25">
      <c r="B58" t="s">
        <v>31</v>
      </c>
      <c r="C58" s="3">
        <f>C57*60</f>
        <v>60000</v>
      </c>
    </row>
    <row r="59" spans="1:4" x14ac:dyDescent="0.25">
      <c r="B59" t="s">
        <v>32</v>
      </c>
      <c r="C59">
        <v>0.05</v>
      </c>
    </row>
    <row r="60" spans="1:4" x14ac:dyDescent="0.25">
      <c r="B60" t="s">
        <v>33</v>
      </c>
      <c r="C60" s="4">
        <f>C59*C58</f>
        <v>3000</v>
      </c>
    </row>
    <row r="63" spans="1:4" x14ac:dyDescent="0.25">
      <c r="B63" t="s">
        <v>34</v>
      </c>
    </row>
    <row r="67" spans="1:3" x14ac:dyDescent="0.25">
      <c r="A67" s="5" t="s">
        <v>4</v>
      </c>
    </row>
    <row r="69" spans="1:3" x14ac:dyDescent="0.25">
      <c r="B69" t="s">
        <v>43</v>
      </c>
      <c r="C69" s="1">
        <v>3000</v>
      </c>
    </row>
    <row r="70" spans="1:3" x14ac:dyDescent="0.25">
      <c r="B70" t="s">
        <v>44</v>
      </c>
      <c r="C70" s="1">
        <v>25000</v>
      </c>
    </row>
    <row r="71" spans="1:3" x14ac:dyDescent="0.25">
      <c r="B71" t="s">
        <v>45</v>
      </c>
      <c r="C71" s="1">
        <v>5</v>
      </c>
    </row>
    <row r="72" spans="1:3" x14ac:dyDescent="0.25">
      <c r="B72" t="s">
        <v>46</v>
      </c>
      <c r="C72" s="6">
        <v>1200</v>
      </c>
    </row>
    <row r="73" spans="1:3" x14ac:dyDescent="0.25">
      <c r="B73" t="s">
        <v>47</v>
      </c>
      <c r="C73" s="1">
        <v>1200</v>
      </c>
    </row>
    <row r="76" spans="1:3" x14ac:dyDescent="0.25">
      <c r="A76" t="s">
        <v>48</v>
      </c>
      <c r="C76" s="7">
        <f>C71*C72+C73</f>
        <v>7200</v>
      </c>
    </row>
    <row r="78" spans="1:3" x14ac:dyDescent="0.25">
      <c r="B78" t="s">
        <v>49</v>
      </c>
      <c r="C78" s="7">
        <f>C76-C69</f>
        <v>4200</v>
      </c>
    </row>
    <row r="80" spans="1:3" x14ac:dyDescent="0.25">
      <c r="A80" t="s">
        <v>50</v>
      </c>
      <c r="C80">
        <f>C70/C78</f>
        <v>5.9523809523809526</v>
      </c>
    </row>
    <row r="83" spans="1:5" x14ac:dyDescent="0.25">
      <c r="C83" t="s">
        <v>51</v>
      </c>
    </row>
    <row r="84" spans="1:5" x14ac:dyDescent="0.25">
      <c r="A84" s="5" t="s">
        <v>5</v>
      </c>
    </row>
    <row r="86" spans="1:5" x14ac:dyDescent="0.25">
      <c r="B86" t="s">
        <v>35</v>
      </c>
      <c r="C86" s="1">
        <v>240</v>
      </c>
    </row>
    <row r="87" spans="1:5" x14ac:dyDescent="0.25">
      <c r="B87" t="s">
        <v>36</v>
      </c>
      <c r="C87" s="1">
        <v>70</v>
      </c>
    </row>
    <row r="88" spans="1:5" x14ac:dyDescent="0.25">
      <c r="B88" t="s">
        <v>37</v>
      </c>
      <c r="C88" s="1">
        <v>6800</v>
      </c>
    </row>
    <row r="89" spans="1:5" x14ac:dyDescent="0.25">
      <c r="B89" t="s">
        <v>38</v>
      </c>
      <c r="C89">
        <v>30</v>
      </c>
    </row>
    <row r="91" spans="1:5" x14ac:dyDescent="0.25">
      <c r="B91" t="s">
        <v>39</v>
      </c>
      <c r="E91" s="1">
        <f>6800/(C86-C87)</f>
        <v>40</v>
      </c>
    </row>
    <row r="93" spans="1:5" x14ac:dyDescent="0.25">
      <c r="B93" t="s">
        <v>40</v>
      </c>
      <c r="C93" s="1">
        <f>C89*C87+C88</f>
        <v>8900</v>
      </c>
    </row>
    <row r="94" spans="1:5" x14ac:dyDescent="0.25">
      <c r="B94" t="s">
        <v>41</v>
      </c>
      <c r="C94" s="1">
        <f>C86*C89</f>
        <v>7200</v>
      </c>
    </row>
    <row r="96" spans="1:5" x14ac:dyDescent="0.25">
      <c r="B96"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dc:creator>
  <cp:lastModifiedBy>Microsoft Office</cp:lastModifiedBy>
  <dcterms:created xsi:type="dcterms:W3CDTF">2021-04-13T03:31:24Z</dcterms:created>
  <dcterms:modified xsi:type="dcterms:W3CDTF">2021-04-13T04:44:58Z</dcterms:modified>
</cp:coreProperties>
</file>