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Scofied\Downloads\"/>
    </mc:Choice>
  </mc:AlternateContent>
  <xr:revisionPtr revIDLastSave="0" documentId="13_ncr:1_{6E4F602C-5F9D-4D3B-8695-E52D4D329875}" xr6:coauthVersionLast="45" xr6:coauthVersionMax="45" xr10:uidLastSave="{00000000-0000-0000-0000-000000000000}"/>
  <bookViews>
    <workbookView xWindow="-120" yWindow="-120" windowWidth="20730" windowHeight="11160" firstSheet="1" activeTab="4" xr2:uid="{1DF2A140-AEB2-49DC-9F71-FCA16FA6F42E}"/>
  </bookViews>
  <sheets>
    <sheet name="Question 1" sheetId="1" r:id="rId1"/>
    <sheet name="Question 2" sheetId="2" r:id="rId2"/>
    <sheet name="Question 3" sheetId="3" r:id="rId3"/>
    <sheet name="Question 4" sheetId="4" r:id="rId4"/>
    <sheet name="Question 5 " sheetId="5"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2" i="5" l="1"/>
  <c r="D20" i="5"/>
  <c r="F18" i="5"/>
  <c r="C18" i="5"/>
  <c r="D18" i="5"/>
  <c r="E18" i="5"/>
  <c r="B18" i="5"/>
  <c r="F17" i="5"/>
  <c r="F16" i="5"/>
  <c r="E17" i="5"/>
  <c r="D17" i="5"/>
  <c r="C17" i="5"/>
  <c r="E16" i="5"/>
  <c r="D16" i="5"/>
  <c r="C16" i="5"/>
  <c r="B17" i="5"/>
  <c r="B16" i="5"/>
  <c r="C11" i="5"/>
  <c r="D11" i="5"/>
  <c r="E11" i="5"/>
  <c r="B11" i="5"/>
  <c r="C10" i="5"/>
  <c r="D10" i="5"/>
  <c r="E10" i="5"/>
  <c r="B10" i="5"/>
  <c r="C6" i="5"/>
  <c r="D6" i="5"/>
  <c r="E6" i="5"/>
  <c r="B6" i="5"/>
  <c r="F6" i="5" s="1"/>
  <c r="F5" i="5"/>
  <c r="F4" i="5"/>
  <c r="D33" i="4"/>
  <c r="F31" i="4"/>
  <c r="I25" i="4"/>
  <c r="I26" i="4"/>
  <c r="I27" i="4"/>
  <c r="I28" i="4"/>
  <c r="I24" i="4"/>
  <c r="D28" i="4"/>
  <c r="E28" i="4"/>
  <c r="F28" i="4"/>
  <c r="G28" i="4"/>
  <c r="H28" i="4"/>
  <c r="C28" i="4"/>
  <c r="H25" i="4"/>
  <c r="H26" i="4"/>
  <c r="H27" i="4"/>
  <c r="G25" i="4"/>
  <c r="G26" i="4"/>
  <c r="G27" i="4"/>
  <c r="F25" i="4"/>
  <c r="F26" i="4"/>
  <c r="F27" i="4"/>
  <c r="E25" i="4"/>
  <c r="E26" i="4"/>
  <c r="E27" i="4"/>
  <c r="D25" i="4"/>
  <c r="D26" i="4"/>
  <c r="D27" i="4"/>
  <c r="C25" i="4"/>
  <c r="C26" i="4"/>
  <c r="C27" i="4"/>
  <c r="E24" i="4"/>
  <c r="F24" i="4"/>
  <c r="G24" i="4"/>
  <c r="H24" i="4"/>
  <c r="D24" i="4"/>
  <c r="C24" i="4"/>
  <c r="I6" i="4"/>
  <c r="I7" i="4"/>
  <c r="I8" i="4"/>
  <c r="I5" i="4"/>
  <c r="D9" i="4"/>
  <c r="E9" i="4"/>
  <c r="F9" i="4"/>
  <c r="G9" i="4"/>
  <c r="H9" i="4"/>
  <c r="C9" i="4"/>
  <c r="C31" i="3"/>
  <c r="C29" i="3"/>
  <c r="F25" i="3"/>
  <c r="F22" i="3"/>
  <c r="F23" i="3"/>
  <c r="F24" i="3"/>
  <c r="F21" i="3"/>
  <c r="E22" i="3"/>
  <c r="E23" i="3"/>
  <c r="E24" i="3"/>
  <c r="E21" i="3"/>
  <c r="D22" i="3"/>
  <c r="D23" i="3"/>
  <c r="D24" i="3"/>
  <c r="D21" i="3"/>
  <c r="C17" i="3"/>
  <c r="D5" i="3"/>
  <c r="D6" i="3"/>
  <c r="D7" i="3"/>
  <c r="D4" i="3"/>
  <c r="C31" i="2"/>
  <c r="G23" i="2"/>
  <c r="G24" i="2"/>
  <c r="G25" i="2"/>
  <c r="G26" i="2"/>
  <c r="G22" i="2"/>
  <c r="D26" i="2"/>
  <c r="E26" i="2"/>
  <c r="F26" i="2"/>
  <c r="C26" i="2"/>
  <c r="F23" i="2"/>
  <c r="F24" i="2"/>
  <c r="F25" i="2"/>
  <c r="E23" i="2"/>
  <c r="E24" i="2"/>
  <c r="E25" i="2"/>
  <c r="D23" i="2"/>
  <c r="D24" i="2"/>
  <c r="D25" i="2"/>
  <c r="F22" i="2"/>
  <c r="E22" i="2"/>
  <c r="D22" i="2"/>
  <c r="C23" i="2"/>
  <c r="C24" i="2"/>
  <c r="C25" i="2"/>
  <c r="C22" i="2"/>
  <c r="F14" i="2"/>
  <c r="F15" i="2"/>
  <c r="F16" i="2"/>
  <c r="F13" i="2"/>
  <c r="E14" i="2"/>
  <c r="E15" i="2"/>
  <c r="E16" i="2"/>
  <c r="E13" i="2"/>
  <c r="D14" i="2"/>
  <c r="D15" i="2"/>
  <c r="D16" i="2"/>
  <c r="D13" i="2"/>
  <c r="C14" i="2"/>
  <c r="C15" i="2"/>
  <c r="C16" i="2"/>
  <c r="C13" i="2"/>
  <c r="G8" i="2"/>
  <c r="D8" i="2"/>
  <c r="E8" i="2"/>
  <c r="F8" i="2"/>
  <c r="C8" i="2"/>
  <c r="G5" i="2"/>
  <c r="G6" i="2"/>
  <c r="G7" i="2"/>
  <c r="G4" i="2"/>
  <c r="C25" i="1"/>
  <c r="F22" i="1"/>
  <c r="F17" i="1"/>
  <c r="F18" i="1"/>
  <c r="F19" i="1"/>
  <c r="F20" i="1"/>
  <c r="F21" i="1"/>
  <c r="F16" i="1"/>
  <c r="E17" i="1"/>
  <c r="E18" i="1"/>
  <c r="E19" i="1"/>
  <c r="E20" i="1"/>
  <c r="E21" i="1"/>
  <c r="E16" i="1"/>
  <c r="D17" i="1"/>
  <c r="D18" i="1"/>
  <c r="D19" i="1"/>
  <c r="D20" i="1"/>
  <c r="D21" i="1"/>
  <c r="D16" i="1"/>
  <c r="I9" i="4" l="1"/>
  <c r="H15" i="4" s="1"/>
  <c r="F14" i="4" l="1"/>
  <c r="E16" i="4"/>
  <c r="F16" i="4"/>
  <c r="C15" i="4"/>
  <c r="G15" i="4"/>
  <c r="H14" i="4"/>
  <c r="D14" i="4"/>
  <c r="C14" i="4"/>
  <c r="H17" i="4"/>
  <c r="E14" i="4"/>
  <c r="H16" i="4"/>
  <c r="G16" i="4"/>
  <c r="D16" i="4"/>
  <c r="F15" i="4"/>
  <c r="C17" i="4"/>
  <c r="E15" i="4"/>
  <c r="D15" i="4"/>
  <c r="G14" i="4"/>
  <c r="C16" i="4"/>
  <c r="D17" i="4"/>
  <c r="E17" i="4"/>
  <c r="F17" i="4"/>
  <c r="G17" i="4"/>
  <c r="E10" i="1" l="1"/>
  <c r="E5" i="1"/>
  <c r="E6" i="1"/>
  <c r="E7" i="1"/>
  <c r="E8" i="1"/>
  <c r="E9" i="1"/>
  <c r="E4" i="1"/>
  <c r="C10" i="1"/>
</calcChain>
</file>

<file path=xl/sharedStrings.xml><?xml version="1.0" encoding="utf-8"?>
<sst xmlns="http://schemas.openxmlformats.org/spreadsheetml/2006/main" count="168" uniqueCount="72">
  <si>
    <r>
      <t>1.</t>
    </r>
    <r>
      <rPr>
        <sz val="7"/>
        <color theme="1"/>
        <rFont val="Times New Roman"/>
        <family val="1"/>
      </rPr>
      <t xml:space="preserve">      </t>
    </r>
    <r>
      <rPr>
        <sz val="12"/>
        <color theme="1"/>
        <rFont val="Times New Roman"/>
        <family val="1"/>
      </rPr>
      <t xml:space="preserve">A 6-sided die is rolled 120 times. Fill in the frequency column. Then, conduct a hypothesis test at the 5% level to determine if the die is fair. The data below are the result of the 120 rolls. </t>
    </r>
  </si>
  <si>
    <t xml:space="preserve"> </t>
  </si>
  <si>
    <t xml:space="preserve">Face Value </t>
  </si>
  <si>
    <t xml:space="preserve">Frequency </t>
  </si>
  <si>
    <t xml:space="preserve">expected frequency </t>
  </si>
  <si>
    <t>Probability</t>
  </si>
  <si>
    <t xml:space="preserve">Total </t>
  </si>
  <si>
    <t>Part c</t>
  </si>
  <si>
    <t>Expected frequencies</t>
  </si>
  <si>
    <t>Observed Frequencies</t>
  </si>
  <si>
    <t>(O-E)</t>
  </si>
  <si>
    <t>(O-E)^2</t>
  </si>
  <si>
    <t>((O-E)^2)/E</t>
  </si>
  <si>
    <t>Test statistic = 15</t>
  </si>
  <si>
    <t xml:space="preserve">P- Value </t>
  </si>
  <si>
    <t xml:space="preserve">Some travel agents claim that honeymoon hotspots vary according to the age of the bride and the groom. Suppose that 283 East Coast recent brides were interviewed as to where they spend their honeymoons. The information is given below. Conduct a test for independence at the 5% level. </t>
  </si>
  <si>
    <t>Location</t>
  </si>
  <si>
    <t>20-29</t>
  </si>
  <si>
    <t>30-39</t>
  </si>
  <si>
    <t>40-49</t>
  </si>
  <si>
    <t>50 and over</t>
  </si>
  <si>
    <t>Niagara falls</t>
  </si>
  <si>
    <t>Poconos</t>
  </si>
  <si>
    <t>Europe</t>
  </si>
  <si>
    <t>Virgin Islands</t>
  </si>
  <si>
    <t>Total</t>
  </si>
  <si>
    <t xml:space="preserve">Exected Frequency table </t>
  </si>
  <si>
    <t>Test statistic = summation of ((O-E)^2/E)</t>
  </si>
  <si>
    <t>Test statistic = 14.55235</t>
  </si>
  <si>
    <t xml:space="preserve">P-value </t>
  </si>
  <si>
    <t>The marital status distribution of the U.S. male population, age 15 and older is as shown below</t>
  </si>
  <si>
    <t xml:space="preserve">Marital status </t>
  </si>
  <si>
    <t>Percent</t>
  </si>
  <si>
    <t>Expected frequency</t>
  </si>
  <si>
    <t>Never married</t>
  </si>
  <si>
    <t>married</t>
  </si>
  <si>
    <t>widowed</t>
  </si>
  <si>
    <t>Divorced/Separated</t>
  </si>
  <si>
    <t>Table 11.35</t>
  </si>
  <si>
    <t>Frequency</t>
  </si>
  <si>
    <t>Table 11.36</t>
  </si>
  <si>
    <t>Calculate the frequency we would expect when surveying 300 people</t>
  </si>
  <si>
    <t xml:space="preserve">Total people </t>
  </si>
  <si>
    <t xml:space="preserve">Test statistic </t>
  </si>
  <si>
    <t>observed frequencies</t>
  </si>
  <si>
    <t xml:space="preserve">Test Statistic </t>
  </si>
  <si>
    <t xml:space="preserve">An ice cream maker performs a nationwide survey about favourite flavours of ice in different geographic areas of the U.S. Based on the table below, do the numbers suggest that geographic location is independent of favourite ice cream flavours? Test a 5% significance level. </t>
  </si>
  <si>
    <t xml:space="preserve">Observed frequency table </t>
  </si>
  <si>
    <t>West</t>
  </si>
  <si>
    <t>Midwest</t>
  </si>
  <si>
    <t>East</t>
  </si>
  <si>
    <t>South</t>
  </si>
  <si>
    <t>U.S Region/flavor</t>
  </si>
  <si>
    <t>strawberry</t>
  </si>
  <si>
    <t>chocolate</t>
  </si>
  <si>
    <t>vanilla</t>
  </si>
  <si>
    <t>rocky road</t>
  </si>
  <si>
    <t>mint chocolate chip</t>
  </si>
  <si>
    <t>Pistachio</t>
  </si>
  <si>
    <t>Row total</t>
  </si>
  <si>
    <t>Column Total</t>
  </si>
  <si>
    <t xml:space="preserve">expected frequency table </t>
  </si>
  <si>
    <t>test statistic = summation of ((O-E)^2/E)</t>
  </si>
  <si>
    <t>Do men and women select different breakfasts? The breakfast ordered by randomly selected men and women at a popular breakfast place is shown below. Conduct a homogeneity. Test at a 5% level of significance</t>
  </si>
  <si>
    <t>French Toast</t>
  </si>
  <si>
    <t>Pancakes</t>
  </si>
  <si>
    <t>Waffles</t>
  </si>
  <si>
    <t>Omelettes</t>
  </si>
  <si>
    <t>Men</t>
  </si>
  <si>
    <t>Women</t>
  </si>
  <si>
    <t>Observed Frequency</t>
  </si>
  <si>
    <t>Test statistic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</si>
</sst>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0.0000000"/>
  </numFmts>
  <fonts count="4" x14ac:knownFonts="1">
    <font>
      <sz val="11"/>
      <color theme="1"/>
      <name val="Calibri"/>
      <family val="2"/>
      <scheme val="minor"/>
    </font>
    <font>
      <b/>
      <sz val="11"/>
      <color theme="1"/>
      <name val="Calibri"/>
      <family val="2"/>
      <scheme val="minor"/>
    </font>
    <font>
      <sz val="12"/>
      <color theme="1"/>
      <name val="Times New Roman"/>
      <family val="1"/>
    </font>
    <font>
      <sz val="7"/>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6">
    <xf numFmtId="0" fontId="0" fillId="0" borderId="0" xfId="0"/>
    <xf numFmtId="0" fontId="2" fillId="0" borderId="0" xfId="0" applyFont="1"/>
    <xf numFmtId="0" fontId="2" fillId="0" borderId="0" xfId="0" applyFont="1" applyAlignment="1">
      <alignment horizontal="left" vertical="center" indent="5"/>
    </xf>
    <xf numFmtId="0" fontId="0" fillId="0" borderId="1" xfId="0" applyBorder="1"/>
    <xf numFmtId="2" fontId="0" fillId="0" borderId="1" xfId="0" applyNumberFormat="1" applyBorder="1"/>
    <xf numFmtId="12" fontId="0" fillId="0" borderId="0" xfId="0" applyNumberFormat="1"/>
    <xf numFmtId="12" fontId="0" fillId="0" borderId="1" xfId="0" applyNumberFormat="1" applyBorder="1"/>
    <xf numFmtId="0" fontId="0" fillId="0" borderId="1" xfId="0" applyFill="1" applyBorder="1"/>
    <xf numFmtId="0" fontId="0" fillId="0" borderId="2" xfId="0" applyFill="1" applyBorder="1"/>
    <xf numFmtId="0" fontId="1" fillId="0" borderId="1" xfId="0" applyFont="1" applyBorder="1"/>
    <xf numFmtId="0" fontId="1" fillId="0" borderId="1" xfId="0" applyFont="1" applyFill="1" applyBorder="1"/>
    <xf numFmtId="0" fontId="1" fillId="0" borderId="0" xfId="0" applyFont="1" applyFill="1" applyBorder="1"/>
    <xf numFmtId="0" fontId="1" fillId="0" borderId="2" xfId="0" applyFont="1" applyFill="1" applyBorder="1"/>
    <xf numFmtId="179" fontId="0" fillId="0" borderId="0" xfId="0" applyNumberFormat="1"/>
    <xf numFmtId="0" fontId="2" fillId="0" borderId="0" xfId="0" applyFont="1" applyAlignment="1">
      <alignment horizontal="left" vertical="center" indent="8"/>
    </xf>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7FBC8-E4F0-4338-8819-D9AD216FA008}">
  <dimension ref="A1:I25"/>
  <sheetViews>
    <sheetView topLeftCell="A17" workbookViewId="0">
      <selection activeCell="E25" sqref="E25"/>
    </sheetView>
  </sheetViews>
  <sheetFormatPr defaultRowHeight="15" x14ac:dyDescent="0.25"/>
  <cols>
    <col min="2" max="2" width="15.28515625" customWidth="1"/>
    <col min="3" max="3" width="10" customWidth="1"/>
    <col min="4" max="4" width="10.5703125" style="5" customWidth="1"/>
  </cols>
  <sheetData>
    <row r="1" spans="1:9" ht="15.75" x14ac:dyDescent="0.25">
      <c r="A1" s="2" t="s">
        <v>0</v>
      </c>
    </row>
    <row r="3" spans="1:9" x14ac:dyDescent="0.25">
      <c r="B3" s="3" t="s">
        <v>2</v>
      </c>
      <c r="C3" s="3" t="s">
        <v>3</v>
      </c>
      <c r="D3" s="6" t="s">
        <v>5</v>
      </c>
      <c r="E3" s="3" t="s">
        <v>4</v>
      </c>
    </row>
    <row r="4" spans="1:9" x14ac:dyDescent="0.25">
      <c r="B4" s="3">
        <v>1</v>
      </c>
      <c r="C4" s="3">
        <v>15</v>
      </c>
      <c r="D4" s="6">
        <v>0.16666666666666666</v>
      </c>
      <c r="E4" s="6">
        <f>D4*$C$10</f>
        <v>20</v>
      </c>
    </row>
    <row r="5" spans="1:9" x14ac:dyDescent="0.25">
      <c r="B5" s="3">
        <v>2</v>
      </c>
      <c r="C5" s="3">
        <v>30</v>
      </c>
      <c r="D5" s="6">
        <v>0.16666666666666666</v>
      </c>
      <c r="E5" s="6">
        <f t="shared" ref="E5:E9" si="0">D5*$C$10</f>
        <v>20</v>
      </c>
    </row>
    <row r="6" spans="1:9" x14ac:dyDescent="0.25">
      <c r="B6" s="3">
        <v>3</v>
      </c>
      <c r="C6" s="3">
        <v>16</v>
      </c>
      <c r="D6" s="6">
        <v>0.16666666666666666</v>
      </c>
      <c r="E6" s="6">
        <f t="shared" si="0"/>
        <v>20</v>
      </c>
      <c r="I6" t="s">
        <v>1</v>
      </c>
    </row>
    <row r="7" spans="1:9" x14ac:dyDescent="0.25">
      <c r="B7" s="3">
        <v>4</v>
      </c>
      <c r="C7" s="3">
        <v>14</v>
      </c>
      <c r="D7" s="6">
        <v>0.16666666666666666</v>
      </c>
      <c r="E7" s="6">
        <f t="shared" si="0"/>
        <v>20</v>
      </c>
    </row>
    <row r="8" spans="1:9" x14ac:dyDescent="0.25">
      <c r="B8" s="3">
        <v>5</v>
      </c>
      <c r="C8" s="3">
        <v>30</v>
      </c>
      <c r="D8" s="6">
        <v>0.16666666666666666</v>
      </c>
      <c r="E8" s="6">
        <f t="shared" si="0"/>
        <v>20</v>
      </c>
    </row>
    <row r="9" spans="1:9" x14ac:dyDescent="0.25">
      <c r="B9" s="3">
        <v>6</v>
      </c>
      <c r="C9" s="3">
        <v>15</v>
      </c>
      <c r="D9" s="6">
        <v>0.16666666666666666</v>
      </c>
      <c r="E9" s="6">
        <f t="shared" si="0"/>
        <v>20</v>
      </c>
    </row>
    <row r="10" spans="1:9" x14ac:dyDescent="0.25">
      <c r="B10" t="s">
        <v>6</v>
      </c>
      <c r="C10">
        <f>SUM(C4:C9)</f>
        <v>120</v>
      </c>
      <c r="E10" s="5">
        <f>SUM(E4:E9)</f>
        <v>120</v>
      </c>
    </row>
    <row r="13" spans="1:9" x14ac:dyDescent="0.25">
      <c r="B13" t="s">
        <v>7</v>
      </c>
    </row>
    <row r="15" spans="1:9" x14ac:dyDescent="0.25">
      <c r="B15" s="3" t="s">
        <v>8</v>
      </c>
      <c r="C15" s="3" t="s">
        <v>9</v>
      </c>
      <c r="D15" s="6" t="s">
        <v>10</v>
      </c>
      <c r="E15" s="7" t="s">
        <v>11</v>
      </c>
      <c r="F15" s="3" t="s">
        <v>12</v>
      </c>
    </row>
    <row r="16" spans="1:9" x14ac:dyDescent="0.25">
      <c r="B16" s="3">
        <v>20</v>
      </c>
      <c r="C16" s="3">
        <v>15</v>
      </c>
      <c r="D16" s="6">
        <f>C16-B16</f>
        <v>-5</v>
      </c>
      <c r="E16" s="6">
        <f>D16*D16</f>
        <v>25</v>
      </c>
      <c r="F16" s="4">
        <f>E16/B16</f>
        <v>1.25</v>
      </c>
    </row>
    <row r="17" spans="2:6" x14ac:dyDescent="0.25">
      <c r="B17" s="3">
        <v>20</v>
      </c>
      <c r="C17" s="3">
        <v>30</v>
      </c>
      <c r="D17" s="6">
        <f t="shared" ref="D17:D21" si="1">C17-B17</f>
        <v>10</v>
      </c>
      <c r="E17" s="6">
        <f t="shared" ref="E17:E21" si="2">D17*D17</f>
        <v>100</v>
      </c>
      <c r="F17" s="4">
        <f t="shared" ref="F17:F21" si="3">E17/B17</f>
        <v>5</v>
      </c>
    </row>
    <row r="18" spans="2:6" x14ac:dyDescent="0.25">
      <c r="B18" s="3">
        <v>20</v>
      </c>
      <c r="C18" s="3">
        <v>16</v>
      </c>
      <c r="D18" s="6">
        <f t="shared" si="1"/>
        <v>-4</v>
      </c>
      <c r="E18" s="6">
        <f t="shared" si="2"/>
        <v>16</v>
      </c>
      <c r="F18" s="4">
        <f t="shared" si="3"/>
        <v>0.8</v>
      </c>
    </row>
    <row r="19" spans="2:6" x14ac:dyDescent="0.25">
      <c r="B19" s="3">
        <v>20</v>
      </c>
      <c r="C19" s="3">
        <v>14</v>
      </c>
      <c r="D19" s="6">
        <f t="shared" si="1"/>
        <v>-6</v>
      </c>
      <c r="E19" s="6">
        <f t="shared" si="2"/>
        <v>36</v>
      </c>
      <c r="F19" s="4">
        <f t="shared" si="3"/>
        <v>1.8</v>
      </c>
    </row>
    <row r="20" spans="2:6" x14ac:dyDescent="0.25">
      <c r="B20" s="3">
        <v>20</v>
      </c>
      <c r="C20" s="3">
        <v>30</v>
      </c>
      <c r="D20" s="6">
        <f t="shared" si="1"/>
        <v>10</v>
      </c>
      <c r="E20" s="6">
        <f t="shared" si="2"/>
        <v>100</v>
      </c>
      <c r="F20" s="4">
        <f t="shared" si="3"/>
        <v>5</v>
      </c>
    </row>
    <row r="21" spans="2:6" x14ac:dyDescent="0.25">
      <c r="B21" s="3">
        <v>20</v>
      </c>
      <c r="C21" s="3">
        <v>15</v>
      </c>
      <c r="D21" s="6">
        <f t="shared" si="1"/>
        <v>-5</v>
      </c>
      <c r="E21" s="6">
        <f t="shared" si="2"/>
        <v>25</v>
      </c>
      <c r="F21" s="4">
        <f t="shared" si="3"/>
        <v>1.25</v>
      </c>
    </row>
    <row r="22" spans="2:6" x14ac:dyDescent="0.25">
      <c r="E22" t="s">
        <v>6</v>
      </c>
      <c r="F22" s="5">
        <f>SUM(F16:F21)</f>
        <v>15.1</v>
      </c>
    </row>
    <row r="24" spans="2:6" x14ac:dyDescent="0.25">
      <c r="D24" s="5" t="s">
        <v>13</v>
      </c>
    </row>
    <row r="25" spans="2:6" x14ac:dyDescent="0.25">
      <c r="B25" t="s">
        <v>14</v>
      </c>
      <c r="C25">
        <f>CHIDIST(F22,5)</f>
        <v>9.9434909372444983E-3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AB9F2-EB84-48EA-ACB5-56F86D9E2209}">
  <dimension ref="A1:I31"/>
  <sheetViews>
    <sheetView topLeftCell="A23" workbookViewId="0">
      <selection activeCell="C32" sqref="C32"/>
    </sheetView>
  </sheetViews>
  <sheetFormatPr defaultRowHeight="15" x14ac:dyDescent="0.25"/>
  <cols>
    <col min="2" max="2" width="12.140625" customWidth="1"/>
  </cols>
  <sheetData>
    <row r="1" spans="1:9" ht="15.75" x14ac:dyDescent="0.25">
      <c r="A1" s="2" t="s">
        <v>15</v>
      </c>
    </row>
    <row r="3" spans="1:9" x14ac:dyDescent="0.25">
      <c r="B3" s="9" t="s">
        <v>16</v>
      </c>
      <c r="C3" s="9" t="s">
        <v>17</v>
      </c>
      <c r="D3" s="9" t="s">
        <v>18</v>
      </c>
      <c r="E3" s="9" t="s">
        <v>19</v>
      </c>
      <c r="F3" s="9" t="s">
        <v>20</v>
      </c>
      <c r="G3" s="10" t="s">
        <v>25</v>
      </c>
    </row>
    <row r="4" spans="1:9" x14ac:dyDescent="0.25">
      <c r="B4" s="9" t="s">
        <v>21</v>
      </c>
      <c r="C4" s="3">
        <v>15</v>
      </c>
      <c r="D4" s="3">
        <v>25</v>
      </c>
      <c r="E4" s="3">
        <v>26</v>
      </c>
      <c r="F4" s="3">
        <v>19</v>
      </c>
      <c r="G4" s="9">
        <f>SUM(C4:F4)</f>
        <v>85</v>
      </c>
    </row>
    <row r="5" spans="1:9" x14ac:dyDescent="0.25">
      <c r="B5" s="9" t="s">
        <v>22</v>
      </c>
      <c r="C5" s="3">
        <v>14</v>
      </c>
      <c r="D5" s="3">
        <v>26</v>
      </c>
      <c r="E5" s="3">
        <v>26</v>
      </c>
      <c r="F5" s="3">
        <v>11</v>
      </c>
      <c r="G5" s="9">
        <f t="shared" ref="G5:G7" si="0">SUM(C5:F5)</f>
        <v>77</v>
      </c>
    </row>
    <row r="6" spans="1:9" x14ac:dyDescent="0.25">
      <c r="B6" s="9" t="s">
        <v>23</v>
      </c>
      <c r="C6" s="3">
        <v>9</v>
      </c>
      <c r="D6" s="3">
        <v>26</v>
      </c>
      <c r="E6" s="3">
        <v>16</v>
      </c>
      <c r="F6" s="3">
        <v>5</v>
      </c>
      <c r="G6" s="9">
        <f t="shared" si="0"/>
        <v>56</v>
      </c>
    </row>
    <row r="7" spans="1:9" x14ac:dyDescent="0.25">
      <c r="B7" s="9" t="s">
        <v>24</v>
      </c>
      <c r="C7" s="3">
        <v>19</v>
      </c>
      <c r="D7" s="3">
        <v>25</v>
      </c>
      <c r="E7" s="3">
        <v>16</v>
      </c>
      <c r="F7" s="3">
        <v>5</v>
      </c>
      <c r="G7" s="9">
        <f t="shared" si="0"/>
        <v>65</v>
      </c>
    </row>
    <row r="8" spans="1:9" x14ac:dyDescent="0.25">
      <c r="B8" s="10" t="s">
        <v>25</v>
      </c>
      <c r="C8" s="9">
        <f>SUM(C4:C7)</f>
        <v>57</v>
      </c>
      <c r="D8" s="9">
        <f t="shared" ref="D8:G8" si="1">SUM(D4:D7)</f>
        <v>102</v>
      </c>
      <c r="E8" s="9">
        <f t="shared" si="1"/>
        <v>84</v>
      </c>
      <c r="F8" s="9">
        <f t="shared" si="1"/>
        <v>40</v>
      </c>
      <c r="G8" s="9">
        <f t="shared" si="1"/>
        <v>283</v>
      </c>
    </row>
    <row r="10" spans="1:9" x14ac:dyDescent="0.25">
      <c r="C10" t="s">
        <v>26</v>
      </c>
    </row>
    <row r="12" spans="1:9" x14ac:dyDescent="0.25">
      <c r="B12" s="9" t="s">
        <v>16</v>
      </c>
      <c r="C12" s="9" t="s">
        <v>17</v>
      </c>
      <c r="D12" s="9" t="s">
        <v>18</v>
      </c>
      <c r="E12" s="9" t="s">
        <v>19</v>
      </c>
      <c r="F12" s="9" t="s">
        <v>20</v>
      </c>
      <c r="I12" s="11" t="s">
        <v>1</v>
      </c>
    </row>
    <row r="13" spans="1:9" x14ac:dyDescent="0.25">
      <c r="B13" s="9" t="s">
        <v>21</v>
      </c>
      <c r="C13" s="3">
        <f>($C$8*G4)/$G$8</f>
        <v>17.120141342756185</v>
      </c>
      <c r="D13" s="3">
        <f>($D$8*G4)/$G$8</f>
        <v>30.636042402826856</v>
      </c>
      <c r="E13" s="3">
        <f>($E$8*G4)/$G$8</f>
        <v>25.229681978798588</v>
      </c>
      <c r="F13" s="3">
        <f>($F$8*G4)/$G$8</f>
        <v>12.014134275618375</v>
      </c>
    </row>
    <row r="14" spans="1:9" x14ac:dyDescent="0.25">
      <c r="B14" s="9" t="s">
        <v>22</v>
      </c>
      <c r="C14" s="3">
        <f t="shared" ref="C14:C16" si="2">($C$8*G5)/$G$8</f>
        <v>15.508833922261484</v>
      </c>
      <c r="D14" s="3">
        <f t="shared" ref="D14:D16" si="3">($D$8*G5)/$G$8</f>
        <v>27.752650176678443</v>
      </c>
      <c r="E14" s="3">
        <f t="shared" ref="E14:E16" si="4">($E$8*G5)/$G$8</f>
        <v>22.85512367491166</v>
      </c>
      <c r="F14" s="3">
        <f t="shared" ref="F14:F16" si="5">($F$8*G5)/$G$8</f>
        <v>10.883392226148409</v>
      </c>
    </row>
    <row r="15" spans="1:9" x14ac:dyDescent="0.25">
      <c r="B15" s="9" t="s">
        <v>23</v>
      </c>
      <c r="C15" s="3">
        <f t="shared" si="2"/>
        <v>11.279151943462898</v>
      </c>
      <c r="D15" s="3">
        <f t="shared" si="3"/>
        <v>20.183745583038871</v>
      </c>
      <c r="E15" s="3">
        <f t="shared" si="4"/>
        <v>16.621908127208481</v>
      </c>
      <c r="F15" s="3">
        <f t="shared" si="5"/>
        <v>7.9151943462897529</v>
      </c>
    </row>
    <row r="16" spans="1:9" x14ac:dyDescent="0.25">
      <c r="B16" s="9" t="s">
        <v>24</v>
      </c>
      <c r="C16" s="3">
        <f t="shared" si="2"/>
        <v>13.091872791519435</v>
      </c>
      <c r="D16" s="3">
        <f t="shared" si="3"/>
        <v>23.42756183745583</v>
      </c>
      <c r="E16" s="3">
        <f t="shared" si="4"/>
        <v>19.293286219081271</v>
      </c>
      <c r="F16" s="3">
        <f t="shared" si="5"/>
        <v>9.1872791519434625</v>
      </c>
    </row>
    <row r="17" spans="2:9" x14ac:dyDescent="0.25">
      <c r="B17" s="10" t="s">
        <v>25</v>
      </c>
      <c r="C17" s="3"/>
      <c r="D17" s="3"/>
      <c r="E17" s="3"/>
      <c r="F17" s="3"/>
    </row>
    <row r="18" spans="2:9" x14ac:dyDescent="0.25">
      <c r="I18" t="s">
        <v>1</v>
      </c>
    </row>
    <row r="19" spans="2:9" x14ac:dyDescent="0.25">
      <c r="B19" s="11" t="s">
        <v>27</v>
      </c>
    </row>
    <row r="21" spans="2:9" x14ac:dyDescent="0.25">
      <c r="B21" s="9" t="s">
        <v>16</v>
      </c>
      <c r="C21" s="9" t="s">
        <v>17</v>
      </c>
      <c r="D21" s="9" t="s">
        <v>18</v>
      </c>
      <c r="E21" s="9" t="s">
        <v>19</v>
      </c>
      <c r="F21" s="9" t="s">
        <v>20</v>
      </c>
      <c r="G21" s="10" t="s">
        <v>25</v>
      </c>
    </row>
    <row r="22" spans="2:9" x14ac:dyDescent="0.25">
      <c r="B22" s="9" t="s">
        <v>21</v>
      </c>
      <c r="C22" s="3">
        <f>((C4-C13)^2/C13)</f>
        <v>0.26255620343729852</v>
      </c>
      <c r="D22" s="3">
        <f>((D4-D13)^2/D13)</f>
        <v>1.0368497846030953</v>
      </c>
      <c r="E22" s="3">
        <f>((E4-E13)^2/E13)</f>
        <v>2.3519513812592076E-2</v>
      </c>
      <c r="F22" s="3">
        <f>((F4-F13)^2/F13)</f>
        <v>4.0620754520889628</v>
      </c>
      <c r="G22" s="10">
        <f>SUM(C22:F22)</f>
        <v>5.3850009539419492</v>
      </c>
      <c r="I22" t="s">
        <v>1</v>
      </c>
    </row>
    <row r="23" spans="2:9" x14ac:dyDescent="0.25">
      <c r="B23" s="9" t="s">
        <v>22</v>
      </c>
      <c r="C23" s="3">
        <f t="shared" ref="C23:F25" si="6">((C5-C14)^2/C14)</f>
        <v>0.14679245495685891</v>
      </c>
      <c r="D23" s="3">
        <f t="shared" si="6"/>
        <v>0.11068429941845011</v>
      </c>
      <c r="E23" s="3">
        <f t="shared" si="6"/>
        <v>0.43273653823881014</v>
      </c>
      <c r="F23" s="3">
        <f t="shared" si="6"/>
        <v>1.2493690055527689E-3</v>
      </c>
      <c r="G23" s="10">
        <f t="shared" ref="G23:G26" si="7">SUM(C23:F23)</f>
        <v>0.69146266161967185</v>
      </c>
    </row>
    <row r="24" spans="2:9" x14ac:dyDescent="0.25">
      <c r="B24" s="9" t="s">
        <v>23</v>
      </c>
      <c r="C24" s="3">
        <f t="shared" si="6"/>
        <v>0.46054292090650661</v>
      </c>
      <c r="D24" s="3">
        <f t="shared" si="6"/>
        <v>1.6760425018063754</v>
      </c>
      <c r="E24" s="3">
        <f t="shared" si="6"/>
        <v>2.3268671426167703E-2</v>
      </c>
      <c r="F24" s="3">
        <f t="shared" si="6"/>
        <v>1.0736764891468957</v>
      </c>
      <c r="G24" s="10">
        <f t="shared" si="7"/>
        <v>3.2335305832859453</v>
      </c>
    </row>
    <row r="25" spans="2:9" x14ac:dyDescent="0.25">
      <c r="B25" s="9" t="s">
        <v>24</v>
      </c>
      <c r="C25" s="3">
        <f t="shared" si="6"/>
        <v>2.6662317658784085</v>
      </c>
      <c r="D25" s="3">
        <f t="shared" si="6"/>
        <v>0.10554072131706727</v>
      </c>
      <c r="E25" s="3">
        <f t="shared" si="6"/>
        <v>0.56215068794574052</v>
      </c>
      <c r="F25" s="3">
        <f t="shared" si="6"/>
        <v>1.9084329980973087</v>
      </c>
      <c r="G25" s="10">
        <f t="shared" si="7"/>
        <v>5.2423561732385249</v>
      </c>
    </row>
    <row r="26" spans="2:9" x14ac:dyDescent="0.25">
      <c r="B26" s="10" t="s">
        <v>25</v>
      </c>
      <c r="C26" s="10">
        <f>SUM(C22:C25)</f>
        <v>3.5361233451790728</v>
      </c>
      <c r="D26" s="10">
        <f t="shared" ref="D26:F26" si="8">SUM(D22:D25)</f>
        <v>2.9291173071449879</v>
      </c>
      <c r="E26" s="10">
        <f t="shared" si="8"/>
        <v>1.0416754114233104</v>
      </c>
      <c r="F26" s="10">
        <f t="shared" si="8"/>
        <v>7.0454343083387201</v>
      </c>
      <c r="G26" s="10">
        <f t="shared" si="7"/>
        <v>14.552350372086092</v>
      </c>
    </row>
    <row r="29" spans="2:9" x14ac:dyDescent="0.25">
      <c r="C29" t="s">
        <v>28</v>
      </c>
    </row>
    <row r="31" spans="2:9" x14ac:dyDescent="0.25">
      <c r="B31" t="s">
        <v>29</v>
      </c>
      <c r="C31">
        <f>CHIDIST(G26, 9)</f>
        <v>0.10398906548909689</v>
      </c>
    </row>
  </sheetData>
  <pageMargins left="0.7" right="0.7" top="0.75" bottom="0.75" header="0.3" footer="0.3"/>
  <pageSetup paperSize="9" orientation="portrait" r:id="rId1"/>
  <ignoredErrors>
    <ignoredError sqref="D1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6E2E3-CB0D-40D2-9DED-20E858D9901D}">
  <dimension ref="A1:F31"/>
  <sheetViews>
    <sheetView workbookViewId="0">
      <selection activeCell="I9" sqref="I9"/>
    </sheetView>
  </sheetViews>
  <sheetFormatPr defaultRowHeight="15" x14ac:dyDescent="0.25"/>
  <cols>
    <col min="2" max="2" width="12.5703125" customWidth="1"/>
    <col min="3" max="3" width="11.28515625" customWidth="1"/>
  </cols>
  <sheetData>
    <row r="1" spans="1:5" ht="15.75" x14ac:dyDescent="0.25">
      <c r="A1" s="1" t="s">
        <v>30</v>
      </c>
    </row>
    <row r="3" spans="1:5" x14ac:dyDescent="0.25">
      <c r="B3" s="3" t="s">
        <v>31</v>
      </c>
      <c r="C3" s="3" t="s">
        <v>32</v>
      </c>
      <c r="D3" s="3" t="s">
        <v>33</v>
      </c>
    </row>
    <row r="4" spans="1:5" x14ac:dyDescent="0.25">
      <c r="B4" s="3" t="s">
        <v>34</v>
      </c>
      <c r="C4" s="3">
        <v>31.3</v>
      </c>
      <c r="D4" s="3">
        <f>(C4*$C$9)/100</f>
        <v>93.9</v>
      </c>
    </row>
    <row r="5" spans="1:5" x14ac:dyDescent="0.25">
      <c r="B5" s="3" t="s">
        <v>35</v>
      </c>
      <c r="C5" s="3">
        <v>56.1</v>
      </c>
      <c r="D5" s="3">
        <f t="shared" ref="D5:D7" si="0">(C5*$C$9)/100</f>
        <v>168.3</v>
      </c>
    </row>
    <row r="6" spans="1:5" x14ac:dyDescent="0.25">
      <c r="A6" t="s">
        <v>1</v>
      </c>
      <c r="B6" s="3" t="s">
        <v>36</v>
      </c>
      <c r="C6" s="3">
        <v>2.5</v>
      </c>
      <c r="D6" s="3">
        <f t="shared" si="0"/>
        <v>7.5</v>
      </c>
    </row>
    <row r="7" spans="1:5" x14ac:dyDescent="0.25">
      <c r="B7" s="7" t="s">
        <v>37</v>
      </c>
      <c r="C7" s="7">
        <v>10.1</v>
      </c>
      <c r="D7" s="3">
        <f t="shared" si="0"/>
        <v>30.3</v>
      </c>
    </row>
    <row r="8" spans="1:5" x14ac:dyDescent="0.25">
      <c r="B8" s="8" t="s">
        <v>38</v>
      </c>
    </row>
    <row r="9" spans="1:5" x14ac:dyDescent="0.25">
      <c r="B9" s="8" t="s">
        <v>42</v>
      </c>
      <c r="C9">
        <v>300</v>
      </c>
    </row>
    <row r="10" spans="1:5" x14ac:dyDescent="0.25">
      <c r="B10" t="s">
        <v>41</v>
      </c>
    </row>
    <row r="11" spans="1:5" x14ac:dyDescent="0.25">
      <c r="B11" s="3" t="s">
        <v>31</v>
      </c>
      <c r="C11" s="3" t="s">
        <v>39</v>
      </c>
      <c r="E11" t="s">
        <v>1</v>
      </c>
    </row>
    <row r="12" spans="1:5" x14ac:dyDescent="0.25">
      <c r="B12" s="3" t="s">
        <v>34</v>
      </c>
      <c r="C12" s="3">
        <v>62</v>
      </c>
    </row>
    <row r="13" spans="1:5" x14ac:dyDescent="0.25">
      <c r="B13" s="3" t="s">
        <v>35</v>
      </c>
      <c r="C13" s="3">
        <v>178</v>
      </c>
    </row>
    <row r="14" spans="1:5" x14ac:dyDescent="0.25">
      <c r="B14" s="3" t="s">
        <v>36</v>
      </c>
      <c r="C14" s="3">
        <v>6</v>
      </c>
    </row>
    <row r="15" spans="1:5" x14ac:dyDescent="0.25">
      <c r="B15" s="7" t="s">
        <v>37</v>
      </c>
      <c r="C15" s="7">
        <v>54</v>
      </c>
    </row>
    <row r="16" spans="1:5" x14ac:dyDescent="0.25">
      <c r="B16" s="8" t="s">
        <v>40</v>
      </c>
    </row>
    <row r="17" spans="2:6" x14ac:dyDescent="0.25">
      <c r="B17" s="8" t="s">
        <v>42</v>
      </c>
      <c r="C17">
        <f>SUM(C12:C15)</f>
        <v>300</v>
      </c>
    </row>
    <row r="19" spans="2:6" x14ac:dyDescent="0.25">
      <c r="B19" t="s">
        <v>43</v>
      </c>
    </row>
    <row r="20" spans="2:6" x14ac:dyDescent="0.25">
      <c r="B20" s="3" t="s">
        <v>8</v>
      </c>
      <c r="C20" s="3" t="s">
        <v>44</v>
      </c>
      <c r="D20" s="3" t="s">
        <v>10</v>
      </c>
      <c r="E20" s="3" t="s">
        <v>11</v>
      </c>
      <c r="F20" s="3" t="s">
        <v>12</v>
      </c>
    </row>
    <row r="21" spans="2:6" x14ac:dyDescent="0.25">
      <c r="B21" s="3">
        <v>93.9</v>
      </c>
      <c r="C21" s="3">
        <v>62</v>
      </c>
      <c r="D21" s="3">
        <f>C21-B21</f>
        <v>-31.900000000000006</v>
      </c>
      <c r="E21" s="3">
        <f>D21*D21</f>
        <v>1017.6100000000004</v>
      </c>
      <c r="F21" s="3">
        <f>E21/B21</f>
        <v>10.837167199148032</v>
      </c>
    </row>
    <row r="22" spans="2:6" x14ac:dyDescent="0.25">
      <c r="B22" s="3">
        <v>168.3</v>
      </c>
      <c r="C22" s="3">
        <v>178</v>
      </c>
      <c r="D22" s="3">
        <f t="shared" ref="D22:D24" si="1">C22-B22</f>
        <v>9.6999999999999886</v>
      </c>
      <c r="E22" s="3">
        <f t="shared" ref="E22:E24" si="2">D22*D22</f>
        <v>94.089999999999776</v>
      </c>
      <c r="F22" s="3">
        <f t="shared" ref="F22:F24" si="3">E22/B22</f>
        <v>0.55906120023766948</v>
      </c>
    </row>
    <row r="23" spans="2:6" x14ac:dyDescent="0.25">
      <c r="B23" s="3">
        <v>7.5</v>
      </c>
      <c r="C23" s="3">
        <v>6</v>
      </c>
      <c r="D23" s="3">
        <f t="shared" si="1"/>
        <v>-1.5</v>
      </c>
      <c r="E23" s="3">
        <f t="shared" si="2"/>
        <v>2.25</v>
      </c>
      <c r="F23" s="3">
        <f t="shared" si="3"/>
        <v>0.3</v>
      </c>
    </row>
    <row r="24" spans="2:6" x14ac:dyDescent="0.25">
      <c r="B24" s="3">
        <v>30.3</v>
      </c>
      <c r="C24" s="3">
        <v>54</v>
      </c>
      <c r="D24" s="3">
        <f t="shared" si="1"/>
        <v>23.7</v>
      </c>
      <c r="E24" s="3">
        <f t="shared" si="2"/>
        <v>561.68999999999994</v>
      </c>
      <c r="F24" s="3">
        <f t="shared" si="3"/>
        <v>18.537623762376235</v>
      </c>
    </row>
    <row r="25" spans="2:6" x14ac:dyDescent="0.25">
      <c r="E25" s="9" t="s">
        <v>25</v>
      </c>
      <c r="F25" s="9">
        <f>SUM(F21:F24)</f>
        <v>30.233852161761938</v>
      </c>
    </row>
    <row r="29" spans="2:6" x14ac:dyDescent="0.25">
      <c r="B29" t="s">
        <v>45</v>
      </c>
      <c r="C29">
        <f>F25</f>
        <v>30.233852161761938</v>
      </c>
    </row>
    <row r="31" spans="2:6" x14ac:dyDescent="0.25">
      <c r="B31" t="s">
        <v>29</v>
      </c>
      <c r="C31" s="13">
        <f>CHIDIST(F25,3)</f>
        <v>1.2322551224804204E-6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C528A-B55A-4806-9300-075A24637E32}">
  <dimension ref="A1:L33"/>
  <sheetViews>
    <sheetView topLeftCell="B14" workbookViewId="0">
      <selection activeCell="M24" sqref="M24"/>
    </sheetView>
  </sheetViews>
  <sheetFormatPr defaultRowHeight="15" x14ac:dyDescent="0.25"/>
  <cols>
    <col min="2" max="2" width="12.42578125" customWidth="1"/>
  </cols>
  <sheetData>
    <row r="1" spans="1:12" ht="15.75" x14ac:dyDescent="0.25">
      <c r="A1" s="14" t="s">
        <v>46</v>
      </c>
    </row>
    <row r="3" spans="1:12" x14ac:dyDescent="0.25">
      <c r="B3" t="s">
        <v>47</v>
      </c>
    </row>
    <row r="4" spans="1:12" x14ac:dyDescent="0.25">
      <c r="B4" s="9" t="s">
        <v>52</v>
      </c>
      <c r="C4" s="9" t="s">
        <v>53</v>
      </c>
      <c r="D4" s="9" t="s">
        <v>54</v>
      </c>
      <c r="E4" s="9" t="s">
        <v>55</v>
      </c>
      <c r="F4" s="9" t="s">
        <v>56</v>
      </c>
      <c r="G4" s="9" t="s">
        <v>57</v>
      </c>
      <c r="H4" s="9" t="s">
        <v>58</v>
      </c>
      <c r="I4" s="9" t="s">
        <v>59</v>
      </c>
    </row>
    <row r="5" spans="1:12" x14ac:dyDescent="0.25">
      <c r="B5" s="9" t="s">
        <v>48</v>
      </c>
      <c r="C5" s="3">
        <v>12</v>
      </c>
      <c r="D5" s="3">
        <v>21</v>
      </c>
      <c r="E5" s="3">
        <v>22</v>
      </c>
      <c r="F5" s="3">
        <v>19</v>
      </c>
      <c r="G5" s="3">
        <v>15</v>
      </c>
      <c r="H5" s="3">
        <v>8</v>
      </c>
      <c r="I5" s="9">
        <f>SUM(C5:H5)</f>
        <v>97</v>
      </c>
    </row>
    <row r="6" spans="1:12" x14ac:dyDescent="0.25">
      <c r="B6" s="9" t="s">
        <v>49</v>
      </c>
      <c r="C6" s="3">
        <v>10</v>
      </c>
      <c r="D6" s="3">
        <v>32</v>
      </c>
      <c r="E6" s="3">
        <v>22</v>
      </c>
      <c r="F6" s="3">
        <v>11</v>
      </c>
      <c r="G6" s="3">
        <v>15</v>
      </c>
      <c r="H6" s="3">
        <v>6</v>
      </c>
      <c r="I6" s="9">
        <f t="shared" ref="I6:I9" si="0">SUM(C6:H6)</f>
        <v>96</v>
      </c>
    </row>
    <row r="7" spans="1:12" x14ac:dyDescent="0.25">
      <c r="B7" s="9" t="s">
        <v>50</v>
      </c>
      <c r="C7" s="3">
        <v>8</v>
      </c>
      <c r="D7" s="3">
        <v>31</v>
      </c>
      <c r="E7" s="3">
        <v>27</v>
      </c>
      <c r="F7" s="3">
        <v>8</v>
      </c>
      <c r="G7" s="3">
        <v>15</v>
      </c>
      <c r="H7" s="3">
        <v>7</v>
      </c>
      <c r="I7" s="9">
        <f t="shared" si="0"/>
        <v>96</v>
      </c>
    </row>
    <row r="8" spans="1:12" x14ac:dyDescent="0.25">
      <c r="B8" s="9" t="s">
        <v>51</v>
      </c>
      <c r="C8" s="3">
        <v>15</v>
      </c>
      <c r="D8" s="3">
        <v>28</v>
      </c>
      <c r="E8" s="3">
        <v>30</v>
      </c>
      <c r="F8" s="3">
        <v>8</v>
      </c>
      <c r="G8" s="3">
        <v>15</v>
      </c>
      <c r="H8" s="3">
        <v>6</v>
      </c>
      <c r="I8" s="9">
        <f t="shared" si="0"/>
        <v>102</v>
      </c>
    </row>
    <row r="9" spans="1:12" x14ac:dyDescent="0.25">
      <c r="B9" s="9" t="s">
        <v>60</v>
      </c>
      <c r="C9" s="9">
        <f>SUM(C5:C8)</f>
        <v>45</v>
      </c>
      <c r="D9" s="9">
        <f t="shared" ref="D9:H9" si="1">SUM(D5:D8)</f>
        <v>112</v>
      </c>
      <c r="E9" s="9">
        <f t="shared" si="1"/>
        <v>101</v>
      </c>
      <c r="F9" s="9">
        <f t="shared" si="1"/>
        <v>46</v>
      </c>
      <c r="G9" s="9">
        <f t="shared" si="1"/>
        <v>60</v>
      </c>
      <c r="H9" s="9">
        <f t="shared" si="1"/>
        <v>27</v>
      </c>
      <c r="I9" s="9">
        <f t="shared" si="0"/>
        <v>391</v>
      </c>
    </row>
    <row r="12" spans="1:12" x14ac:dyDescent="0.25">
      <c r="B12" s="11" t="s">
        <v>61</v>
      </c>
      <c r="J12" t="s">
        <v>1</v>
      </c>
    </row>
    <row r="13" spans="1:12" x14ac:dyDescent="0.25">
      <c r="B13" s="9" t="s">
        <v>52</v>
      </c>
      <c r="C13" s="9" t="s">
        <v>53</v>
      </c>
      <c r="D13" s="9" t="s">
        <v>54</v>
      </c>
      <c r="E13" s="9" t="s">
        <v>55</v>
      </c>
      <c r="F13" s="9" t="s">
        <v>56</v>
      </c>
      <c r="G13" s="9" t="s">
        <v>57</v>
      </c>
      <c r="H13" s="9" t="s">
        <v>58</v>
      </c>
      <c r="K13" s="11" t="s">
        <v>1</v>
      </c>
    </row>
    <row r="14" spans="1:12" x14ac:dyDescent="0.25">
      <c r="B14" s="9" t="s">
        <v>48</v>
      </c>
      <c r="C14" s="3">
        <f>($C$9*I5)/$I$9</f>
        <v>11.163682864450127</v>
      </c>
      <c r="D14" s="3">
        <f>($D$9*I5)/$I$9</f>
        <v>27.785166240409207</v>
      </c>
      <c r="E14" s="3">
        <f>($E$9*I5)/$I$9</f>
        <v>25.056265984654733</v>
      </c>
      <c r="F14" s="3">
        <f>($F$9*I5)/$I$9</f>
        <v>11.411764705882353</v>
      </c>
      <c r="G14" s="3">
        <f>($G$9*I5)/$I$9</f>
        <v>14.884910485933505</v>
      </c>
      <c r="H14" s="3">
        <f>($H$9*I5)/$I$9</f>
        <v>6.6982097186700766</v>
      </c>
      <c r="I14" t="s">
        <v>1</v>
      </c>
    </row>
    <row r="15" spans="1:12" x14ac:dyDescent="0.25">
      <c r="B15" s="9" t="s">
        <v>49</v>
      </c>
      <c r="C15" s="3">
        <f t="shared" ref="C15:C17" si="2">($C$9*I6)/$I$9</f>
        <v>11.048593350383632</v>
      </c>
      <c r="D15" s="3">
        <f t="shared" ref="D15:D17" si="3">($D$9*I6)/$I$9</f>
        <v>27.498721227621484</v>
      </c>
      <c r="E15" s="3">
        <f t="shared" ref="E15:E17" si="4">($E$9*I6)/$I$9</f>
        <v>24.797953964194374</v>
      </c>
      <c r="F15" s="3">
        <f t="shared" ref="F15:F17" si="5">($F$9*I6)/$I$9</f>
        <v>11.294117647058824</v>
      </c>
      <c r="G15" s="3">
        <f t="shared" ref="G15:G17" si="6">($G$9*I6)/$I$9</f>
        <v>14.731457800511508</v>
      </c>
      <c r="H15" s="3">
        <f t="shared" ref="H15:H17" si="7">($H$9*I6)/$I$9</f>
        <v>6.6291560102301794</v>
      </c>
    </row>
    <row r="16" spans="1:12" x14ac:dyDescent="0.25">
      <c r="B16" s="9" t="s">
        <v>50</v>
      </c>
      <c r="C16" s="3">
        <f t="shared" si="2"/>
        <v>11.048593350383632</v>
      </c>
      <c r="D16" s="3">
        <f t="shared" si="3"/>
        <v>27.498721227621484</v>
      </c>
      <c r="E16" s="3">
        <f t="shared" si="4"/>
        <v>24.797953964194374</v>
      </c>
      <c r="F16" s="3">
        <f t="shared" si="5"/>
        <v>11.294117647058824</v>
      </c>
      <c r="G16" s="3">
        <f t="shared" si="6"/>
        <v>14.731457800511508</v>
      </c>
      <c r="H16" s="3">
        <f t="shared" si="7"/>
        <v>6.6291560102301794</v>
      </c>
      <c r="L16" t="s">
        <v>1</v>
      </c>
    </row>
    <row r="17" spans="2:12" x14ac:dyDescent="0.25">
      <c r="B17" s="9" t="s">
        <v>51</v>
      </c>
      <c r="C17" s="3">
        <f t="shared" si="2"/>
        <v>11.739130434782609</v>
      </c>
      <c r="D17" s="3">
        <f t="shared" si="3"/>
        <v>29.217391304347824</v>
      </c>
      <c r="E17" s="3">
        <f t="shared" si="4"/>
        <v>26.347826086956523</v>
      </c>
      <c r="F17" s="3">
        <f t="shared" si="5"/>
        <v>12</v>
      </c>
      <c r="G17" s="3">
        <f t="shared" si="6"/>
        <v>15.652173913043478</v>
      </c>
      <c r="H17" s="3">
        <f t="shared" si="7"/>
        <v>7.0434782608695654</v>
      </c>
      <c r="K17" t="s">
        <v>1</v>
      </c>
    </row>
    <row r="18" spans="2:12" x14ac:dyDescent="0.25">
      <c r="B18" s="12"/>
    </row>
    <row r="19" spans="2:12" x14ac:dyDescent="0.25">
      <c r="C19" t="s">
        <v>43</v>
      </c>
    </row>
    <row r="21" spans="2:12" x14ac:dyDescent="0.25">
      <c r="C21" t="s">
        <v>62</v>
      </c>
      <c r="L21" t="s">
        <v>1</v>
      </c>
    </row>
    <row r="23" spans="2:12" x14ac:dyDescent="0.25">
      <c r="B23" s="9" t="s">
        <v>52</v>
      </c>
      <c r="C23" s="9" t="s">
        <v>53</v>
      </c>
      <c r="D23" s="9" t="s">
        <v>54</v>
      </c>
      <c r="E23" s="9" t="s">
        <v>55</v>
      </c>
      <c r="F23" s="9" t="s">
        <v>56</v>
      </c>
      <c r="G23" s="9" t="s">
        <v>57</v>
      </c>
      <c r="H23" s="9" t="s">
        <v>58</v>
      </c>
      <c r="I23" s="10" t="s">
        <v>25</v>
      </c>
    </row>
    <row r="24" spans="2:12" x14ac:dyDescent="0.25">
      <c r="B24" s="9" t="s">
        <v>48</v>
      </c>
      <c r="C24" s="3">
        <f>((C5-C14)^2/C14)</f>
        <v>6.265193661507644E-2</v>
      </c>
      <c r="D24" s="3">
        <f>((D5-D14)^2/D14)</f>
        <v>1.6569445909246712</v>
      </c>
      <c r="E24" s="3">
        <f t="shared" ref="E24:H24" si="8">((E5-E14)^2/E14)</f>
        <v>0.3727914516344194</v>
      </c>
      <c r="F24" s="3">
        <f t="shared" si="8"/>
        <v>5.0457853244390529</v>
      </c>
      <c r="G24" s="3">
        <f t="shared" si="8"/>
        <v>8.8986737680279298E-4</v>
      </c>
      <c r="H24" s="3">
        <f t="shared" si="8"/>
        <v>0.25300162397744597</v>
      </c>
      <c r="I24" s="7">
        <f>SUM(C24:H24)</f>
        <v>7.3920647949674692</v>
      </c>
    </row>
    <row r="25" spans="2:12" x14ac:dyDescent="0.25">
      <c r="B25" s="9" t="s">
        <v>49</v>
      </c>
      <c r="C25" s="3">
        <f t="shared" ref="C25:H27" si="9">((C6-C15)^2/C15)</f>
        <v>9.9519276309557647E-2</v>
      </c>
      <c r="D25" s="3">
        <f t="shared" si="9"/>
        <v>0.73681646571672132</v>
      </c>
      <c r="E25" s="3">
        <f t="shared" si="9"/>
        <v>0.3156932381217662</v>
      </c>
      <c r="F25" s="3">
        <f t="shared" si="9"/>
        <v>7.6593137254902339E-3</v>
      </c>
      <c r="G25" s="3">
        <f t="shared" si="9"/>
        <v>4.8953005115089706E-3</v>
      </c>
      <c r="H25" s="3">
        <f t="shared" si="9"/>
        <v>5.9711565785734652E-2</v>
      </c>
      <c r="I25" s="7">
        <f t="shared" ref="I25:I28" si="10">SUM(C25:H25)</f>
        <v>1.2242951601707788</v>
      </c>
    </row>
    <row r="26" spans="2:12" x14ac:dyDescent="0.25">
      <c r="B26" s="9" t="s">
        <v>50</v>
      </c>
      <c r="C26" s="3">
        <f t="shared" si="9"/>
        <v>0.84118594297622429</v>
      </c>
      <c r="D26" s="3">
        <f t="shared" si="9"/>
        <v>0.44580084071672127</v>
      </c>
      <c r="E26" s="3">
        <f t="shared" si="9"/>
        <v>0.19554059785773964</v>
      </c>
      <c r="F26" s="3">
        <f t="shared" si="9"/>
        <v>0.96078431372549056</v>
      </c>
      <c r="G26" s="3">
        <f t="shared" si="9"/>
        <v>4.8953005115089706E-3</v>
      </c>
      <c r="H26" s="3">
        <f t="shared" si="9"/>
        <v>2.0745516403018489E-2</v>
      </c>
      <c r="I26" s="7">
        <f t="shared" si="10"/>
        <v>2.468952512190703</v>
      </c>
    </row>
    <row r="27" spans="2:12" x14ac:dyDescent="0.25">
      <c r="B27" s="9" t="s">
        <v>51</v>
      </c>
      <c r="C27" s="3">
        <f t="shared" si="9"/>
        <v>0.90579710144927494</v>
      </c>
      <c r="D27" s="3">
        <f t="shared" si="9"/>
        <v>5.0724637681159285E-2</v>
      </c>
      <c r="E27" s="3">
        <f t="shared" si="9"/>
        <v>0.50624192854067973</v>
      </c>
      <c r="F27" s="3">
        <f t="shared" si="9"/>
        <v>1.3333333333333333</v>
      </c>
      <c r="G27" s="3">
        <f t="shared" si="9"/>
        <v>2.7173913043478277E-2</v>
      </c>
      <c r="H27" s="3">
        <f t="shared" si="9"/>
        <v>0.15458937198067638</v>
      </c>
      <c r="I27" s="7">
        <f t="shared" si="10"/>
        <v>2.9778602860286023</v>
      </c>
    </row>
    <row r="28" spans="2:12" x14ac:dyDescent="0.25">
      <c r="B28" s="10" t="s">
        <v>25</v>
      </c>
      <c r="C28" s="7">
        <f>SUM(C24:C27)</f>
        <v>1.9091542573501332</v>
      </c>
      <c r="D28" s="7">
        <f t="shared" ref="D28:H28" si="11">SUM(D24:D27)</f>
        <v>2.890286535039273</v>
      </c>
      <c r="E28" s="7">
        <f t="shared" si="11"/>
        <v>1.390267216154605</v>
      </c>
      <c r="F28" s="7">
        <f t="shared" si="11"/>
        <v>7.3475622852233666</v>
      </c>
      <c r="G28" s="7">
        <f t="shared" si="11"/>
        <v>3.7854381443299015E-2</v>
      </c>
      <c r="H28" s="7">
        <f t="shared" si="11"/>
        <v>0.48804807814687545</v>
      </c>
      <c r="I28" s="7">
        <f t="shared" si="10"/>
        <v>14.063172753357552</v>
      </c>
    </row>
    <row r="31" spans="2:12" x14ac:dyDescent="0.25">
      <c r="E31" t="s">
        <v>43</v>
      </c>
      <c r="F31">
        <f>I28</f>
        <v>14.063172753357552</v>
      </c>
    </row>
    <row r="33" spans="3:4" x14ac:dyDescent="0.25">
      <c r="C33" t="s">
        <v>29</v>
      </c>
      <c r="D33">
        <f>CHIDIST(I28, 15)</f>
        <v>0.52074345144805911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25389-544D-48C9-B5BC-0C6048601BF5}">
  <dimension ref="A1:I22"/>
  <sheetViews>
    <sheetView tabSelected="1" topLeftCell="A2" workbookViewId="0">
      <selection activeCell="J9" sqref="J9"/>
    </sheetView>
  </sheetViews>
  <sheetFormatPr defaultRowHeight="15" x14ac:dyDescent="0.25"/>
  <sheetData>
    <row r="1" spans="1:9" ht="15.75" x14ac:dyDescent="0.25">
      <c r="A1" s="15" t="s">
        <v>63</v>
      </c>
    </row>
    <row r="2" spans="1:9" x14ac:dyDescent="0.25">
      <c r="B2" t="s">
        <v>70</v>
      </c>
    </row>
    <row r="3" spans="1:9" x14ac:dyDescent="0.25">
      <c r="A3" s="3"/>
      <c r="B3" s="9" t="s">
        <v>64</v>
      </c>
      <c r="C3" s="9" t="s">
        <v>65</v>
      </c>
      <c r="D3" s="9" t="s">
        <v>66</v>
      </c>
      <c r="E3" s="9" t="s">
        <v>67</v>
      </c>
      <c r="F3" s="10" t="s">
        <v>25</v>
      </c>
    </row>
    <row r="4" spans="1:9" x14ac:dyDescent="0.25">
      <c r="A4" s="9" t="s">
        <v>68</v>
      </c>
      <c r="B4" s="3">
        <v>47</v>
      </c>
      <c r="C4" s="3">
        <v>35</v>
      </c>
      <c r="D4" s="3">
        <v>28</v>
      </c>
      <c r="E4" s="3">
        <v>53</v>
      </c>
      <c r="F4" s="3">
        <f>SUM(B4:E4)</f>
        <v>163</v>
      </c>
    </row>
    <row r="5" spans="1:9" x14ac:dyDescent="0.25">
      <c r="A5" s="9" t="s">
        <v>69</v>
      </c>
      <c r="B5" s="3">
        <v>65</v>
      </c>
      <c r="C5" s="3">
        <v>59</v>
      </c>
      <c r="D5" s="3">
        <v>55</v>
      </c>
      <c r="E5" s="3">
        <v>60</v>
      </c>
      <c r="F5" s="3">
        <f t="shared" ref="F5:F6" si="0">SUM(B5:E5)</f>
        <v>239</v>
      </c>
    </row>
    <row r="6" spans="1:9" x14ac:dyDescent="0.25">
      <c r="A6" s="3" t="s">
        <v>25</v>
      </c>
      <c r="B6" s="3">
        <f>SUM(B4:B5)</f>
        <v>112</v>
      </c>
      <c r="C6" s="3">
        <f t="shared" ref="C6:E6" si="1">SUM(C4:C5)</f>
        <v>94</v>
      </c>
      <c r="D6" s="3">
        <f t="shared" si="1"/>
        <v>83</v>
      </c>
      <c r="E6" s="3">
        <f t="shared" si="1"/>
        <v>113</v>
      </c>
      <c r="F6" s="3">
        <f t="shared" si="0"/>
        <v>402</v>
      </c>
    </row>
    <row r="8" spans="1:9" x14ac:dyDescent="0.25">
      <c r="B8" t="s">
        <v>33</v>
      </c>
    </row>
    <row r="9" spans="1:9" x14ac:dyDescent="0.25">
      <c r="A9" s="3"/>
      <c r="B9" s="9" t="s">
        <v>64</v>
      </c>
      <c r="C9" s="9" t="s">
        <v>65</v>
      </c>
      <c r="D9" s="9" t="s">
        <v>66</v>
      </c>
      <c r="E9" s="9" t="s">
        <v>67</v>
      </c>
      <c r="F9" s="12" t="s">
        <v>1</v>
      </c>
    </row>
    <row r="10" spans="1:9" x14ac:dyDescent="0.25">
      <c r="A10" s="9" t="s">
        <v>68</v>
      </c>
      <c r="B10" s="3">
        <f>(B6*$F$4)/$F$6</f>
        <v>45.412935323383081</v>
      </c>
      <c r="C10" s="3">
        <f t="shared" ref="C10:E10" si="2">(C6*$F$4)/$F$6</f>
        <v>38.114427860696516</v>
      </c>
      <c r="D10" s="3">
        <f t="shared" si="2"/>
        <v>33.654228855721392</v>
      </c>
      <c r="E10" s="3">
        <f t="shared" si="2"/>
        <v>45.818407960199004</v>
      </c>
    </row>
    <row r="11" spans="1:9" x14ac:dyDescent="0.25">
      <c r="A11" s="9" t="s">
        <v>69</v>
      </c>
      <c r="B11" s="3">
        <f>(B6*$F$5)/$F$6</f>
        <v>66.587064676616919</v>
      </c>
      <c r="C11" s="3">
        <f t="shared" ref="C11:E11" si="3">(C6*$F$5)/$F$6</f>
        <v>55.885572139303484</v>
      </c>
      <c r="D11" s="3">
        <f t="shared" si="3"/>
        <v>49.345771144278608</v>
      </c>
      <c r="E11" s="3">
        <f t="shared" si="3"/>
        <v>67.181592039800989</v>
      </c>
    </row>
    <row r="13" spans="1:9" x14ac:dyDescent="0.25">
      <c r="B13" t="s">
        <v>71</v>
      </c>
    </row>
    <row r="14" spans="1:9" x14ac:dyDescent="0.25">
      <c r="B14" t="s">
        <v>27</v>
      </c>
    </row>
    <row r="15" spans="1:9" x14ac:dyDescent="0.25">
      <c r="A15" s="3"/>
      <c r="B15" s="9" t="s">
        <v>64</v>
      </c>
      <c r="C15" s="9" t="s">
        <v>65</v>
      </c>
      <c r="D15" s="9" t="s">
        <v>66</v>
      </c>
      <c r="E15" s="9" t="s">
        <v>67</v>
      </c>
      <c r="F15" s="10" t="s">
        <v>25</v>
      </c>
      <c r="I15" s="11" t="s">
        <v>1</v>
      </c>
    </row>
    <row r="16" spans="1:9" x14ac:dyDescent="0.25">
      <c r="A16" s="9" t="s">
        <v>68</v>
      </c>
      <c r="B16" s="3">
        <f>((B4-B10)^2/B10)</f>
        <v>5.5463807169237309E-2</v>
      </c>
      <c r="C16" s="3">
        <f>((C4-C10)^2/C10)</f>
        <v>0.25448790507714636</v>
      </c>
      <c r="D16" s="3">
        <f>((D4-D10)^2/D10)</f>
        <v>0.94996394331101508</v>
      </c>
      <c r="E16" s="3">
        <f>((E4-E10)^2/E10)</f>
        <v>1.1256450523321289</v>
      </c>
      <c r="F16" s="3">
        <f>SUM(B16:E16)</f>
        <v>2.3855607078895273</v>
      </c>
      <c r="H16" t="s">
        <v>1</v>
      </c>
    </row>
    <row r="17" spans="1:6" x14ac:dyDescent="0.25">
      <c r="A17" s="9" t="s">
        <v>69</v>
      </c>
      <c r="B17" s="3">
        <f>((B5-B11)^2/B11)</f>
        <v>3.7826780621697406E-2</v>
      </c>
      <c r="C17" s="3">
        <f>((C5-C11)^2/C11)</f>
        <v>0.17356288086851401</v>
      </c>
      <c r="D17" s="3">
        <f>((D5-D11)^2/D11)</f>
        <v>0.64788335882717762</v>
      </c>
      <c r="E17" s="3">
        <f>((E5-E11)^2/E11)</f>
        <v>0.76769934531437933</v>
      </c>
      <c r="F17" s="3">
        <f>SUM(B17:E17)</f>
        <v>1.6269723656317683</v>
      </c>
    </row>
    <row r="18" spans="1:6" x14ac:dyDescent="0.25">
      <c r="A18" s="3" t="s">
        <v>25</v>
      </c>
      <c r="B18" s="3">
        <f>SUM(B16:B17)</f>
        <v>9.3290587790934715E-2</v>
      </c>
      <c r="C18" s="3">
        <f t="shared" ref="C18:E18" si="4">SUM(C16:C17)</f>
        <v>0.42805078594566037</v>
      </c>
      <c r="D18" s="3">
        <f t="shared" si="4"/>
        <v>1.5978473021381927</v>
      </c>
      <c r="E18" s="3">
        <f t="shared" si="4"/>
        <v>1.8933443976465081</v>
      </c>
      <c r="F18" s="3">
        <f>SUM(B18:E18)</f>
        <v>4.0125330735212952</v>
      </c>
    </row>
    <row r="20" spans="1:6" x14ac:dyDescent="0.25">
      <c r="C20" t="s">
        <v>43</v>
      </c>
      <c r="D20">
        <f>F18</f>
        <v>4.0125330735212952</v>
      </c>
    </row>
    <row r="22" spans="1:6" x14ac:dyDescent="0.25">
      <c r="B22" t="s">
        <v>29</v>
      </c>
      <c r="C22">
        <f>CHIDIST(F18,3)</f>
        <v>0.2601139608645881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Question 1</vt:lpstr>
      <vt:lpstr>Question 2</vt:lpstr>
      <vt:lpstr>Question 3</vt:lpstr>
      <vt:lpstr>Question 4</vt:lpstr>
      <vt:lpstr>Question 5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Scofied</dc:creator>
  <cp:lastModifiedBy>Scofied</cp:lastModifiedBy>
  <dcterms:created xsi:type="dcterms:W3CDTF">2019-11-11T09:32:58Z</dcterms:created>
  <dcterms:modified xsi:type="dcterms:W3CDTF">2019-11-11T13:19:41Z</dcterms:modified>
</cp:coreProperties>
</file>