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Boston University\Teaching\AD 715-Decision-Making\AD715-2018\AD715 Fall 2018\New A2_OL F2-2018\New A2\Tutorial D-Tree-Analysis with TreePlan\V-2\"/>
    </mc:Choice>
  </mc:AlternateContent>
  <bookViews>
    <workbookView xWindow="240" yWindow="744" windowWidth="21816" windowHeight="13344"/>
  </bookViews>
  <sheets>
    <sheet name="Tutorial - Text" sheetId="3" r:id="rId1"/>
    <sheet name="Payoff Table Template" sheetId="2" r:id="rId2"/>
    <sheet name="Task 2-1 Payoff Table Solution" sheetId="4" r:id="rId3"/>
    <sheet name="Task 2-2 Solution" sheetId="5" r:id="rId4"/>
    <sheet name="Task 2-3 Solution" sheetId="6" r:id="rId5"/>
    <sheet name="Task 2-4 Solution" sheetId="1" r:id="rId6"/>
  </sheets>
  <definedNames>
    <definedName name="MinimizeCosts" localSheetId="5">FALSE</definedName>
    <definedName name="_xlnm.Print_Area" localSheetId="5">'Task 2-4 Solution'!TreeDiagram</definedName>
    <definedName name="TreeData" localSheetId="5">'Task 2-4 Solution'!$GH$1001:$GV$1013</definedName>
    <definedName name="TreeDiagBase" localSheetId="5">'Task 2-4 Solution'!$A$1</definedName>
    <definedName name="TreeDiagram" localSheetId="5">'Task 2-4 Solution'!$A$1:$K$44</definedName>
    <definedName name="UseExpUtility" localSheetId="5">FALSE</definedName>
  </definedNames>
  <calcPr calcId="162913" calcMode="manual"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6" l="1"/>
  <c r="B22" i="6"/>
  <c r="B21" i="6"/>
  <c r="B9" i="6"/>
  <c r="B10" i="6"/>
  <c r="E10" i="6"/>
  <c r="D10" i="6"/>
  <c r="F10" i="6"/>
  <c r="F9" i="6"/>
  <c r="E9" i="6"/>
  <c r="D9" i="6"/>
  <c r="B9" i="5"/>
  <c r="E5" i="5"/>
  <c r="E4" i="5"/>
  <c r="E3" i="5"/>
  <c r="K43" i="1"/>
  <c r="I44" i="1"/>
  <c r="K38" i="1"/>
  <c r="I39" i="1"/>
  <c r="K33" i="1"/>
  <c r="I34" i="1"/>
  <c r="I29" i="1"/>
  <c r="I24" i="1"/>
  <c r="I19" i="1"/>
  <c r="I14" i="1"/>
  <c r="I9" i="1"/>
  <c r="I4" i="1"/>
  <c r="E39" i="1"/>
  <c r="E24" i="1"/>
  <c r="E9" i="1"/>
  <c r="A24" i="1"/>
  <c r="B23" i="1"/>
</calcChain>
</file>

<file path=xl/sharedStrings.xml><?xml version="1.0" encoding="utf-8"?>
<sst xmlns="http://schemas.openxmlformats.org/spreadsheetml/2006/main" count="152" uniqueCount="90">
  <si>
    <t>ID</t>
  </si>
  <si>
    <t>Name</t>
  </si>
  <si>
    <t>Value</t>
  </si>
  <si>
    <t>Prob</t>
  </si>
  <si>
    <t>Pred</t>
  </si>
  <si>
    <t>Kind</t>
  </si>
  <si>
    <t>NS</t>
  </si>
  <si>
    <t>S1</t>
  </si>
  <si>
    <t>S2</t>
  </si>
  <si>
    <t>S3</t>
  </si>
  <si>
    <t>S4</t>
  </si>
  <si>
    <t>S5</t>
  </si>
  <si>
    <t>Row</t>
  </si>
  <si>
    <t>Col</t>
  </si>
  <si>
    <t>Mark</t>
  </si>
  <si>
    <t>TreePlan</t>
  </si>
  <si>
    <t>D</t>
  </si>
  <si>
    <t>T</t>
  </si>
  <si>
    <t>Open a small shop</t>
  </si>
  <si>
    <t>Open a medium-sized shop</t>
  </si>
  <si>
    <t>No shop</t>
  </si>
  <si>
    <t>E</t>
  </si>
  <si>
    <t>Good Market</t>
  </si>
  <si>
    <t>Average Market</t>
  </si>
  <si>
    <t>Bad Market</t>
  </si>
  <si>
    <t>Alternatives</t>
  </si>
  <si>
    <t>States of Nature</t>
  </si>
  <si>
    <t>EMV</t>
  </si>
  <si>
    <t>Small Shop</t>
  </si>
  <si>
    <t>Medium-sized shop</t>
  </si>
  <si>
    <t>Probability</t>
  </si>
  <si>
    <t>Problem Description</t>
  </si>
  <si>
    <t>A</t>
  </si>
  <si>
    <t>B</t>
  </si>
  <si>
    <t>C</t>
  </si>
  <si>
    <t>F</t>
  </si>
  <si>
    <t>G</t>
  </si>
  <si>
    <t>H</t>
  </si>
  <si>
    <t>I</t>
  </si>
  <si>
    <t>x</t>
  </si>
  <si>
    <t>y</t>
  </si>
  <si>
    <t>z</t>
  </si>
  <si>
    <t>#</t>
  </si>
  <si>
    <t>Content per Tasks</t>
  </si>
  <si>
    <t>Task 2-1</t>
  </si>
  <si>
    <t>Prepare payoff tables and develop a decision tree for this problem (without probabilities and EMVs).</t>
  </si>
  <si>
    <t>Task 2-2</t>
  </si>
  <si>
    <t>Task 2-3</t>
  </si>
  <si>
    <t>Task 2-4</t>
  </si>
  <si>
    <t>(i)</t>
  </si>
  <si>
    <t xml:space="preserve">(ii) </t>
  </si>
  <si>
    <t>(iii)</t>
  </si>
  <si>
    <t xml:space="preserve">(iv) </t>
  </si>
  <si>
    <t>(v)</t>
  </si>
  <si>
    <t>(vi)</t>
  </si>
  <si>
    <t>List of Worksheets in the Excel File (it should be used as a reference for different tasks of the managerial report)</t>
  </si>
  <si>
    <t>Payoff Table - Template</t>
  </si>
  <si>
    <r>
      <t xml:space="preserve">Payoff Table - Solution and a sketch of a decision tree (without probability and EMVs) </t>
    </r>
    <r>
      <rPr>
        <b/>
        <sz val="10"/>
        <color theme="1"/>
        <rFont val="Calibri"/>
        <family val="2"/>
        <scheme val="minor"/>
      </rPr>
      <t>--&gt; Needed for Task 2-1</t>
    </r>
  </si>
  <si>
    <r>
      <t xml:space="preserve">TreePlan Diagram of the Decision Tree: use BU MET V-LAB for Excel Add-In TreePlan   </t>
    </r>
    <r>
      <rPr>
        <b/>
        <sz val="10"/>
        <color theme="1"/>
        <rFont val="Calibri"/>
        <family val="2"/>
        <scheme val="minor"/>
      </rPr>
      <t>--&gt; Needed for Task 2-4</t>
    </r>
  </si>
  <si>
    <t xml:space="preserve"> Starting Conditions</t>
  </si>
  <si>
    <t>The estimated payoffs and probabilities are shown as follows:</t>
  </si>
  <si>
    <t xml:space="preserve">Given the probability of all three states of nature and using expected monetary values (EMVs), calculate EMVs for each node and answer the questions: Which one of the decision alternatives should be selected? </t>
  </si>
  <si>
    <t>Tutorial Text</t>
  </si>
  <si>
    <r>
      <t xml:space="preserve">EMV Calculation: use EMV as a decision criterion for each decision nodes and states of nature nodes, calculate the EMV for each node, and recommend which one of the decision alternatives should be  selected? </t>
    </r>
    <r>
      <rPr>
        <b/>
        <sz val="10"/>
        <color theme="1"/>
        <rFont val="Calibri"/>
        <family val="2"/>
        <scheme val="minor"/>
      </rPr>
      <t>--&gt; Needed for Task 2-2</t>
    </r>
  </si>
  <si>
    <t xml:space="preserve">Tutorial - Case: </t>
  </si>
  <si>
    <t>Sketch of a Decision Tree (without probability and EMVs):</t>
  </si>
  <si>
    <t>Final EMV</t>
  </si>
  <si>
    <t>Sensitivity Analysis</t>
  </si>
  <si>
    <t>EMV (Small shop)</t>
  </si>
  <si>
    <t>EMV (Medium-sized shop)</t>
  </si>
  <si>
    <t>EMV (No shop)</t>
  </si>
  <si>
    <t>EMV (Medium-sized shop)=40000*P-2000</t>
  </si>
  <si>
    <t>P: probability of good market</t>
  </si>
  <si>
    <t>EMV (No shop)=0</t>
  </si>
  <si>
    <t>EMV (Small Shop)=20000*P+6000</t>
  </si>
  <si>
    <t>Cross Point 1: P =</t>
  </si>
  <si>
    <t>Cross Point 2: P =</t>
  </si>
  <si>
    <r>
      <t xml:space="preserve">Probability (Good Market) = </t>
    </r>
    <r>
      <rPr>
        <sz val="14"/>
        <color theme="5"/>
        <rFont val="Calibri (Body)_x0000_"/>
      </rPr>
      <t>P</t>
    </r>
  </si>
  <si>
    <t xml:space="preserve">The dataset for payoffs (A to I) and probabilities (x,y,z,i) are shown in Payoff Table Template.  You should answer the question based on the payoff table: Which one of the decision alternatives should be selected? </t>
  </si>
  <si>
    <t>Node</t>
  </si>
  <si>
    <t xml:space="preserve">A businessman is considering whether to open a new shop in City A. There are three decision alternatives: (1) Open a small shop; (2) Open a Medium-sized Shop; (3) Do not open a shop. The states of nature are: good market, average market and bad market. </t>
  </si>
  <si>
    <t>P</t>
  </si>
  <si>
    <t>0.6 - P</t>
  </si>
  <si>
    <t>Probability for Sensitivity Analysis</t>
  </si>
  <si>
    <t>i = 0.4</t>
  </si>
  <si>
    <t xml:space="preserve">If the probability of Bad Market condition is i = 0.4, then the total probability of Good Market and Average Market will be 0.6. Use sensitivity analysis to determine the probability range for Good Market which would change the businessman's decision, draw a sensitivity chart, and find the propability for the cross points. </t>
  </si>
  <si>
    <t>Apply a software tool for the construction of a decision tree with payoffs, probabilities, and EMVs. The recommended tool is TreePlan: a Microsoft Excel Add-Ins (it is preinstalled on all V-PCs of the MET V-LABs)</t>
  </si>
  <si>
    <r>
      <t xml:space="preserve">Sensitivity Analysis Diagram: compute the probability of opening a small shop and opening a medium-sized shop, and define the probability ranges for Good Market which would affect the businessman to make different decisions, draw a sensitivity chart, and find the cross points; define the probability of the cross point. </t>
    </r>
    <r>
      <rPr>
        <b/>
        <sz val="10"/>
        <color theme="1"/>
        <rFont val="Calibri"/>
        <family val="2"/>
        <scheme val="minor"/>
      </rPr>
      <t>--&gt; Needed for Task 2-3</t>
    </r>
  </si>
  <si>
    <r>
      <t xml:space="preserve">P (Average Market) =  </t>
    </r>
    <r>
      <rPr>
        <sz val="14"/>
        <color theme="5"/>
        <rFont val="Calibri (Body)_x0000_"/>
      </rPr>
      <t>1 - P - 0.4</t>
    </r>
  </si>
  <si>
    <r>
      <t xml:space="preserve">P (Bad Market) = </t>
    </r>
    <r>
      <rPr>
        <sz val="14"/>
        <color theme="5"/>
        <rFont val="Calibri"/>
        <family val="2"/>
        <scheme val="minor"/>
      </rPr>
      <t xml:space="preserve"> 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</si>
</sst>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quot;$&quot;#,##0"/>
  </numFmts>
  <fonts count="19">
    <font>
      <sz val="11"/>
      <color theme="1"/>
      <name val="Calibri"/>
      <family val="2"/>
      <scheme val="minor"/>
    </font>
    <font>
      <sz val="14"/>
      <color theme="1"/>
      <name val="Calibri"/>
      <family val="2"/>
    </font>
    <font>
      <b/>
      <sz val="10"/>
      <color theme="1"/>
      <name val="Calibri"/>
      <family val="2"/>
      <scheme val="minor"/>
    </font>
    <font>
      <sz val="10"/>
      <color theme="1"/>
      <name val="Calibri"/>
      <family val="2"/>
      <scheme val="minor"/>
    </font>
    <font>
      <sz val="10"/>
      <color rgb="FF000000"/>
      <name val="Calibri"/>
      <family val="2"/>
      <scheme val="minor"/>
    </font>
    <font>
      <b/>
      <sz val="10"/>
      <color rgb="FF000000"/>
      <name val="Calibri"/>
      <family val="2"/>
      <scheme val="minor"/>
    </font>
    <font>
      <b/>
      <sz val="10"/>
      <color rgb="FFC00000"/>
      <name val="Calibri"/>
      <family val="2"/>
      <scheme val="minor"/>
    </font>
    <font>
      <b/>
      <sz val="14"/>
      <color theme="1"/>
      <name val="Calibri"/>
      <family val="2"/>
    </font>
    <font>
      <b/>
      <sz val="14"/>
      <color theme="1"/>
      <name val="Calibri"/>
      <family val="2"/>
      <scheme val="minor"/>
    </font>
    <font>
      <b/>
      <sz val="12"/>
      <color theme="1"/>
      <name val="Calibri (Body)_x0000_"/>
    </font>
    <font>
      <sz val="12"/>
      <color theme="1"/>
      <name val="Calibri (Body)_x0000_"/>
    </font>
    <font>
      <b/>
      <sz val="14"/>
      <color theme="1"/>
      <name val="Calibri (Body)_x0000_"/>
    </font>
    <font>
      <sz val="14"/>
      <color theme="1"/>
      <name val="Calibri"/>
      <family val="2"/>
      <scheme val="minor"/>
    </font>
    <font>
      <sz val="14"/>
      <color theme="1"/>
      <name val="Calibri (Body)_x0000_"/>
    </font>
    <font>
      <sz val="14"/>
      <color theme="5"/>
      <name val="Calibri (Body)_x0000_"/>
    </font>
    <font>
      <sz val="14"/>
      <color theme="5"/>
      <name val="Calibri"/>
      <family val="2"/>
      <scheme val="minor"/>
    </font>
    <font>
      <sz val="11"/>
      <color rgb="FFFF0000"/>
      <name val="Calibri"/>
      <family val="2"/>
      <scheme val="minor"/>
    </font>
    <font>
      <sz val="12"/>
      <color rgb="FFFF0000"/>
      <name val="Calibri (Body)_x0000_"/>
    </font>
    <font>
      <sz val="12"/>
      <color rgb="FFFF0000"/>
      <name val="Calibri"/>
      <family val="2"/>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s>
  <cellStyleXfs count="1">
    <xf numFmtId="0" fontId="0" fillId="0" borderId="0"/>
  </cellStyleXfs>
  <cellXfs count="98">
    <xf numFmtId="0" fontId="0" fillId="0" borderId="0" xfId="0"/>
    <xf numFmtId="0" fontId="0" fillId="0" borderId="0" xfId="0" applyAlignment="1">
      <alignment horizontal="left"/>
    </xf>
    <xf numFmtId="0" fontId="0" fillId="0" borderId="0" xfId="0" applyProtection="1">
      <protection locked="0"/>
    </xf>
    <xf numFmtId="6" fontId="1" fillId="0" borderId="1" xfId="0" applyNumberFormat="1" applyFont="1" applyFill="1" applyBorder="1" applyAlignment="1">
      <alignment horizontal="center" vertical="center" wrapText="1" readingOrder="1"/>
    </xf>
    <xf numFmtId="164" fontId="1" fillId="0" borderId="1" xfId="0" applyNumberFormat="1" applyFont="1" applyFill="1" applyBorder="1" applyAlignment="1">
      <alignment horizontal="center" vertical="center" wrapText="1" readingOrder="1"/>
    </xf>
    <xf numFmtId="0" fontId="1" fillId="0" borderId="1" xfId="0" applyFont="1" applyFill="1" applyBorder="1" applyAlignment="1">
      <alignment horizontal="center" vertical="center" wrapText="1" readingOrder="1"/>
    </xf>
    <xf numFmtId="0" fontId="2" fillId="0" borderId="0" xfId="0" applyFont="1"/>
    <xf numFmtId="0" fontId="3" fillId="0" borderId="0" xfId="0" applyFont="1"/>
    <xf numFmtId="0" fontId="2" fillId="0" borderId="1" xfId="0" applyFont="1" applyBorder="1" applyAlignment="1">
      <alignment horizontal="center"/>
    </xf>
    <xf numFmtId="0" fontId="3" fillId="2" borderId="1" xfId="0" applyFont="1" applyFill="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0" xfId="0" applyFont="1" applyBorder="1"/>
    <xf numFmtId="0" fontId="3" fillId="0" borderId="1" xfId="0" applyFont="1" applyBorder="1" applyAlignment="1">
      <alignment horizontal="center" vertical="center" wrapText="1"/>
    </xf>
    <xf numFmtId="0" fontId="5" fillId="0" borderId="0" xfId="0" applyFont="1" applyBorder="1" applyAlignment="1">
      <alignment vertical="center" wrapText="1"/>
    </xf>
    <xf numFmtId="0" fontId="7" fillId="0" borderId="1" xfId="0" applyFont="1" applyFill="1" applyBorder="1" applyAlignment="1">
      <alignment horizontal="center" vertical="center" wrapText="1" readingOrder="1"/>
    </xf>
    <xf numFmtId="0" fontId="8" fillId="0" borderId="0" xfId="0" applyFont="1"/>
    <xf numFmtId="0" fontId="10" fillId="0" borderId="0" xfId="0" applyFont="1"/>
    <xf numFmtId="0" fontId="9" fillId="0" borderId="1" xfId="0" applyFont="1" applyFill="1" applyBorder="1" applyAlignment="1">
      <alignment horizontal="center" vertical="center" wrapText="1" readingOrder="1"/>
    </xf>
    <xf numFmtId="0" fontId="10" fillId="0" borderId="1" xfId="0" applyFont="1" applyFill="1" applyBorder="1" applyAlignment="1">
      <alignment horizontal="center" vertical="center" wrapText="1" readingOrder="1"/>
    </xf>
    <xf numFmtId="6" fontId="10" fillId="0" borderId="1" xfId="0" applyNumberFormat="1" applyFont="1" applyFill="1" applyBorder="1" applyAlignment="1">
      <alignment horizontal="center" vertical="center" wrapText="1" readingOrder="1"/>
    </xf>
    <xf numFmtId="164" fontId="10" fillId="0" borderId="1" xfId="0" applyNumberFormat="1" applyFont="1" applyFill="1" applyBorder="1" applyAlignment="1">
      <alignment horizontal="center" vertical="center" wrapText="1" readingOrder="1"/>
    </xf>
    <xf numFmtId="0" fontId="9" fillId="0" borderId="0" xfId="0" applyFont="1" applyAlignment="1">
      <alignment horizontal="left"/>
    </xf>
    <xf numFmtId="0" fontId="10" fillId="0" borderId="0" xfId="0" applyFont="1" applyAlignment="1">
      <alignment horizontal="center"/>
    </xf>
    <xf numFmtId="0" fontId="10" fillId="0" borderId="1" xfId="0" applyFont="1" applyBorder="1" applyAlignment="1">
      <alignment horizontal="center"/>
    </xf>
    <xf numFmtId="164" fontId="10" fillId="0" borderId="1" xfId="0" applyNumberFormat="1" applyFont="1" applyFill="1" applyBorder="1" applyAlignment="1">
      <alignment horizontal="center"/>
    </xf>
    <xf numFmtId="0" fontId="0" fillId="0" borderId="0" xfId="0" applyFill="1"/>
    <xf numFmtId="0" fontId="12" fillId="0" borderId="0" xfId="0" applyFont="1"/>
    <xf numFmtId="0" fontId="11" fillId="0" borderId="1" xfId="0" applyFont="1" applyFill="1" applyBorder="1" applyAlignment="1">
      <alignment horizontal="center" vertical="center" wrapText="1" readingOrder="1"/>
    </xf>
    <xf numFmtId="0" fontId="13" fillId="0" borderId="1" xfId="0" applyFont="1" applyFill="1" applyBorder="1" applyAlignment="1">
      <alignment horizontal="center" vertical="center" wrapText="1" readingOrder="1"/>
    </xf>
    <xf numFmtId="6" fontId="13" fillId="0" borderId="1" xfId="0" applyNumberFormat="1" applyFont="1" applyFill="1" applyBorder="1" applyAlignment="1">
      <alignment horizontal="center" vertical="center" wrapText="1" readingOrder="1"/>
    </xf>
    <xf numFmtId="164" fontId="13" fillId="0" borderId="1" xfId="0" applyNumberFormat="1" applyFont="1" applyFill="1" applyBorder="1" applyAlignment="1">
      <alignment horizontal="center" vertical="center" wrapText="1" readingOrder="1"/>
    </xf>
    <xf numFmtId="0" fontId="8" fillId="0" borderId="0" xfId="0" applyFont="1" applyAlignment="1">
      <alignment horizontal="left"/>
    </xf>
    <xf numFmtId="0" fontId="12" fillId="0" borderId="0" xfId="0" applyFont="1" applyAlignment="1">
      <alignment horizontal="center"/>
    </xf>
    <xf numFmtId="0" fontId="12" fillId="0" borderId="1" xfId="0" applyFont="1" applyBorder="1" applyAlignment="1">
      <alignment horizontal="center" vertical="center"/>
    </xf>
    <xf numFmtId="0" fontId="12" fillId="0" borderId="1" xfId="0" applyFont="1" applyFill="1" applyBorder="1" applyAlignment="1">
      <alignment horizontal="center" vertical="center"/>
    </xf>
    <xf numFmtId="6" fontId="12" fillId="0" borderId="1" xfId="0" applyNumberFormat="1" applyFont="1" applyBorder="1" applyAlignment="1">
      <alignment horizontal="center" vertical="center"/>
    </xf>
    <xf numFmtId="164" fontId="12" fillId="0" borderId="1" xfId="0" applyNumberFormat="1" applyFont="1" applyBorder="1" applyAlignment="1">
      <alignment horizontal="center" vertical="center"/>
    </xf>
    <xf numFmtId="0" fontId="12" fillId="0" borderId="0" xfId="0" applyFont="1" applyBorder="1" applyAlignment="1">
      <alignment horizontal="center" vertical="center"/>
    </xf>
    <xf numFmtId="6" fontId="12" fillId="0" borderId="0" xfId="0" applyNumberFormat="1" applyFont="1" applyBorder="1" applyAlignment="1">
      <alignment horizontal="center" vertical="center"/>
    </xf>
    <xf numFmtId="0" fontId="12" fillId="0" borderId="0" xfId="0" applyFont="1" applyBorder="1" applyAlignment="1">
      <alignment horizontal="left" vertical="center"/>
    </xf>
    <xf numFmtId="0" fontId="12" fillId="0" borderId="30" xfId="0" applyFont="1" applyBorder="1" applyAlignment="1">
      <alignment horizontal="left"/>
    </xf>
    <xf numFmtId="0" fontId="12" fillId="0" borderId="27" xfId="0" applyFont="1" applyBorder="1" applyAlignment="1">
      <alignment horizontal="center"/>
    </xf>
    <xf numFmtId="0" fontId="12" fillId="0" borderId="28" xfId="0" applyFont="1" applyBorder="1" applyAlignment="1">
      <alignment horizontal="left"/>
    </xf>
    <xf numFmtId="0" fontId="12" fillId="0" borderId="29" xfId="0" applyFont="1" applyBorder="1" applyAlignment="1">
      <alignment horizontal="center"/>
    </xf>
    <xf numFmtId="0" fontId="9" fillId="0" borderId="1" xfId="0" applyFont="1" applyFill="1" applyBorder="1" applyAlignment="1">
      <alignment horizontal="center" vertical="center" wrapText="1"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2" fillId="2" borderId="1" xfId="0" applyFont="1" applyFill="1" applyBorder="1" applyAlignment="1">
      <alignment horizontal="center" vertic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4" fillId="0" borderId="0" xfId="0" applyFont="1" applyBorder="1" applyAlignment="1">
      <alignment horizont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2" fillId="0" borderId="8" xfId="0" applyFont="1" applyBorder="1" applyAlignment="1">
      <alignment horizontal="left" vertical="top" wrapText="1"/>
    </xf>
    <xf numFmtId="0" fontId="9" fillId="0" borderId="1" xfId="0" applyFont="1" applyFill="1" applyBorder="1" applyAlignment="1">
      <alignment horizontal="center" vertical="center" wrapText="1" readingOrder="1"/>
    </xf>
    <xf numFmtId="0" fontId="7" fillId="0" borderId="1" xfId="0" applyFont="1" applyFill="1" applyBorder="1" applyAlignment="1">
      <alignment horizontal="center" vertical="center" wrapText="1" readingOrder="1"/>
    </xf>
    <xf numFmtId="0" fontId="10" fillId="0" borderId="25" xfId="0" applyFont="1" applyFill="1" applyBorder="1" applyAlignment="1">
      <alignment horizontal="center" vertical="center" wrapText="1" readingOrder="1"/>
    </xf>
    <xf numFmtId="0" fontId="10" fillId="0" borderId="26" xfId="0" applyFont="1" applyFill="1" applyBorder="1" applyAlignment="1">
      <alignment horizontal="center" vertical="center" wrapText="1" readingOrder="1"/>
    </xf>
    <xf numFmtId="0" fontId="11" fillId="0" borderId="1" xfId="0" applyFont="1" applyFill="1" applyBorder="1" applyAlignment="1">
      <alignment horizontal="center" vertical="center" wrapText="1" readingOrder="1"/>
    </xf>
    <xf numFmtId="0" fontId="17" fillId="0" borderId="1" xfId="0" applyFont="1" applyFill="1" applyBorder="1" applyAlignment="1">
      <alignment horizontal="center" vertical="center" wrapText="1" readingOrder="1"/>
    </xf>
    <xf numFmtId="0" fontId="18" fillId="0" borderId="1" xfId="0" applyFont="1" applyFill="1" applyBorder="1" applyAlignment="1">
      <alignment horizontal="center" vertical="center"/>
    </xf>
    <xf numFmtId="0" fontId="16" fillId="0" borderId="0" xfId="0" applyFont="1" applyAlignment="1">
      <alignment horizontal="left"/>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chemeClr val="tx1">
                    <a:lumMod val="65000"/>
                    <a:lumOff val="35000"/>
                  </a:schemeClr>
                </a:solidFill>
                <a:latin typeface="+mn-lt"/>
                <a:ea typeface="+mn-ea"/>
                <a:cs typeface="+mn-cs"/>
              </a:defRPr>
            </a:pPr>
            <a:r>
              <a:rPr lang="en-US"/>
              <a:t>Sensitivity</a:t>
            </a:r>
            <a:r>
              <a:rPr lang="zh-CN"/>
              <a:t> </a:t>
            </a:r>
            <a:r>
              <a:rPr lang="en-US"/>
              <a:t>Analysis</a:t>
            </a:r>
          </a:p>
        </c:rich>
      </c:tx>
      <c:layout>
        <c:manualLayout>
          <c:xMode val="edge"/>
          <c:yMode val="edge"/>
          <c:x val="0.45953619507239013"/>
          <c:y val="1.6921839375388069E-2"/>
        </c:manualLayout>
      </c:layout>
      <c:overlay val="0"/>
      <c:spPr>
        <a:noFill/>
        <a:ln>
          <a:noFill/>
        </a:ln>
        <a:effectLst/>
      </c:spPr>
      <c:txPr>
        <a:bodyPr rot="0" spcFirstLastPara="1" vertOverflow="ellipsis" vert="horz" wrap="square" anchor="ctr" anchorCtr="1"/>
        <a:lstStyle/>
        <a:p>
          <a:pPr>
            <a:defRPr sz="168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'Task 2-3 Solution'!$D$8</c:f>
              <c:strCache>
                <c:ptCount val="1"/>
                <c:pt idx="0">
                  <c:v>EMV (Small shop)</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layout>
                <c:manualLayout>
                  <c:x val="-0.57060883921767847"/>
                  <c:y val="0.2097651385744464"/>
                </c:manualLayout>
              </c:layout>
              <c:tx>
                <c:rich>
                  <a:bodyPr rot="0" spcFirstLastPara="1" vertOverflow="ellipsis" vert="horz" wrap="square" anchor="ctr" anchorCtr="1"/>
                  <a:lstStyle/>
                  <a:p>
                    <a:pPr>
                      <a:defRPr sz="1400" b="1" i="0" u="none" strike="noStrike" kern="1200" baseline="0">
                        <a:solidFill>
                          <a:schemeClr val="accent1"/>
                        </a:solidFill>
                        <a:latin typeface="+mn-lt"/>
                        <a:ea typeface="+mn-ea"/>
                        <a:cs typeface="+mn-cs"/>
                      </a:defRPr>
                    </a:pPr>
                    <a:r>
                      <a:rPr lang="en-US" altLang="zh-CN" b="1" baseline="0">
                        <a:solidFill>
                          <a:schemeClr val="accent1"/>
                        </a:solidFill>
                      </a:rPr>
                      <a:t>EMV</a:t>
                    </a:r>
                    <a:r>
                      <a:rPr lang="zh-CN" altLang="en-US" b="1" baseline="0">
                        <a:solidFill>
                          <a:schemeClr val="accent1"/>
                        </a:solidFill>
                      </a:rPr>
                      <a:t> </a:t>
                    </a:r>
                    <a:r>
                      <a:rPr lang="en-US" altLang="zh-CN" b="1" baseline="0">
                        <a:solidFill>
                          <a:schemeClr val="accent1"/>
                        </a:solidFill>
                      </a:rPr>
                      <a:t>(Small</a:t>
                    </a:r>
                    <a:r>
                      <a:rPr lang="zh-CN" altLang="en-US" b="1" baseline="0">
                        <a:solidFill>
                          <a:schemeClr val="accent1"/>
                        </a:solidFill>
                      </a:rPr>
                      <a:t> </a:t>
                    </a:r>
                    <a:r>
                      <a:rPr lang="en-US" altLang="zh-CN" b="1" baseline="0">
                        <a:solidFill>
                          <a:schemeClr val="accent1"/>
                        </a:solidFill>
                      </a:rPr>
                      <a:t>Shop)</a:t>
                    </a:r>
                    <a:r>
                      <a:rPr lang="en-US" b="1" baseline="0">
                        <a:solidFill>
                          <a:schemeClr val="accent1"/>
                        </a:solidFill>
                      </a:rPr>
                      <a:t> </a:t>
                    </a:r>
                    <a:endParaRPr lang="en-US" b="1">
                      <a:solidFill>
                        <a:schemeClr val="accent1"/>
                      </a:solidFill>
                    </a:endParaRPr>
                  </a:p>
                </c:rich>
              </c:tx>
              <c:numFmt formatCode="General" sourceLinked="0"/>
              <c:spPr>
                <a:noFill/>
                <a:ln>
                  <a:noFill/>
                </a:ln>
                <a:effectLst/>
              </c:spPr>
              <c:txPr>
                <a:bodyPr rot="0" spcFirstLastPara="1" vertOverflow="ellipsis" vert="horz" wrap="square" anchor="ctr" anchorCtr="1"/>
                <a:lstStyle/>
                <a:p>
                  <a:pPr>
                    <a:defRPr sz="1400" b="1" i="0" u="none" strike="noStrike" kern="1200" baseline="0">
                      <a:solidFill>
                        <a:schemeClr val="accent1"/>
                      </a:solidFill>
                      <a:latin typeface="+mn-lt"/>
                      <a:ea typeface="+mn-ea"/>
                      <a:cs typeface="+mn-cs"/>
                    </a:defRPr>
                  </a:pPr>
                  <a:endParaRPr lang="en-US"/>
                </a:p>
              </c:txPr>
            </c:trendlineLbl>
          </c:trendline>
          <c:xVal>
            <c:numRef>
              <c:f>'Task 2-3 Solution'!$A$9:$A$10</c:f>
              <c:numCache>
                <c:formatCode>General</c:formatCode>
                <c:ptCount val="2"/>
                <c:pt idx="0">
                  <c:v>0</c:v>
                </c:pt>
                <c:pt idx="1">
                  <c:v>0.6</c:v>
                </c:pt>
              </c:numCache>
            </c:numRef>
          </c:xVal>
          <c:yVal>
            <c:numRef>
              <c:f>'Task 2-3 Solution'!$D$9:$D$10</c:f>
              <c:numCache>
                <c:formatCode>"$"#,##0_);[Red]\("$"#,##0\)</c:formatCode>
                <c:ptCount val="2"/>
                <c:pt idx="0">
                  <c:v>6000</c:v>
                </c:pt>
                <c:pt idx="1">
                  <c:v>18000</c:v>
                </c:pt>
              </c:numCache>
            </c:numRef>
          </c:yVal>
          <c:smooth val="0"/>
          <c:extLst>
            <c:ext xmlns:c16="http://schemas.microsoft.com/office/drawing/2014/chart" uri="{C3380CC4-5D6E-409C-BE32-E72D297353CC}">
              <c16:uniqueId val="{00000000-807B-114E-816C-8C95677A9915}"/>
            </c:ext>
          </c:extLst>
        </c:ser>
        <c:ser>
          <c:idx val="1"/>
          <c:order val="1"/>
          <c:tx>
            <c:strRef>
              <c:f>'Task 2-3 Solution'!$E$8</c:f>
              <c:strCache>
                <c:ptCount val="1"/>
                <c:pt idx="0">
                  <c:v>EMV (Medium-sized shop)</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0"/>
            <c:dispEq val="0"/>
          </c:trendline>
          <c:trendline>
            <c:spPr>
              <a:ln w="19050" cap="rnd">
                <a:solidFill>
                  <a:srgbClr val="FF0000"/>
                </a:solidFill>
                <a:prstDash val="sysDot"/>
              </a:ln>
              <a:effectLst/>
            </c:spPr>
            <c:trendlineType val="linear"/>
            <c:dispRSqr val="0"/>
            <c:dispEq val="1"/>
            <c:trendlineLbl>
              <c:layout>
                <c:manualLayout>
                  <c:x val="-4.7173355346710695E-2"/>
                  <c:y val="2.4276272535645311E-2"/>
                </c:manualLayout>
              </c:layout>
              <c:tx>
                <c:rich>
                  <a:bodyPr rot="0" spcFirstLastPara="1" vertOverflow="ellipsis" vert="horz" wrap="square" anchor="ctr" anchorCtr="1"/>
                  <a:lstStyle/>
                  <a:p>
                    <a:pPr>
                      <a:defRPr sz="1400" b="1" i="0" u="none" strike="noStrike" kern="1200" baseline="0">
                        <a:solidFill>
                          <a:schemeClr val="accent2"/>
                        </a:solidFill>
                        <a:latin typeface="+mn-lt"/>
                        <a:ea typeface="+mn-ea"/>
                        <a:cs typeface="+mn-cs"/>
                      </a:defRPr>
                    </a:pPr>
                    <a:r>
                      <a:rPr lang="en-US" altLang="zh-CN" b="1" baseline="0">
                        <a:solidFill>
                          <a:schemeClr val="accent2"/>
                        </a:solidFill>
                      </a:rPr>
                      <a:t>EMV</a:t>
                    </a:r>
                    <a:r>
                      <a:rPr lang="zh-CN" altLang="en-US" b="1" baseline="0">
                        <a:solidFill>
                          <a:schemeClr val="accent2"/>
                        </a:solidFill>
                      </a:rPr>
                      <a:t> </a:t>
                    </a:r>
                    <a:r>
                      <a:rPr lang="en-US" altLang="zh-CN" b="1" baseline="0">
                        <a:solidFill>
                          <a:schemeClr val="accent2"/>
                        </a:solidFill>
                      </a:rPr>
                      <a:t>(Medium-sized</a:t>
                    </a:r>
                    <a:r>
                      <a:rPr lang="zh-CN" altLang="en-US" b="1" baseline="0">
                        <a:solidFill>
                          <a:schemeClr val="accent2"/>
                        </a:solidFill>
                      </a:rPr>
                      <a:t> </a:t>
                    </a:r>
                    <a:r>
                      <a:rPr lang="en-US" altLang="zh-CN" b="1" baseline="0">
                        <a:solidFill>
                          <a:schemeClr val="accent2"/>
                        </a:solidFill>
                      </a:rPr>
                      <a:t>Shop)</a:t>
                    </a:r>
                    <a:endParaRPr lang="en-US" b="1">
                      <a:solidFill>
                        <a:schemeClr val="accent2"/>
                      </a:solidFill>
                    </a:endParaRPr>
                  </a:p>
                </c:rich>
              </c:tx>
              <c:numFmt formatCode="General" sourceLinked="0"/>
              <c:spPr>
                <a:noFill/>
                <a:ln>
                  <a:noFill/>
                </a:ln>
                <a:effectLst/>
              </c:spPr>
              <c:txPr>
                <a:bodyPr rot="0" spcFirstLastPara="1" vertOverflow="ellipsis" vert="horz" wrap="square" anchor="ctr" anchorCtr="1"/>
                <a:lstStyle/>
                <a:p>
                  <a:pPr>
                    <a:defRPr sz="1400" b="1" i="0" u="none" strike="noStrike" kern="1200" baseline="0">
                      <a:solidFill>
                        <a:schemeClr val="accent2"/>
                      </a:solidFill>
                      <a:latin typeface="+mn-lt"/>
                      <a:ea typeface="+mn-ea"/>
                      <a:cs typeface="+mn-cs"/>
                    </a:defRPr>
                  </a:pPr>
                  <a:endParaRPr lang="en-US"/>
                </a:p>
              </c:txPr>
            </c:trendlineLbl>
          </c:trendline>
          <c:xVal>
            <c:numRef>
              <c:f>'Task 2-3 Solution'!$A$9:$A$10</c:f>
              <c:numCache>
                <c:formatCode>General</c:formatCode>
                <c:ptCount val="2"/>
                <c:pt idx="0">
                  <c:v>0</c:v>
                </c:pt>
                <c:pt idx="1">
                  <c:v>0.6</c:v>
                </c:pt>
              </c:numCache>
            </c:numRef>
          </c:xVal>
          <c:yVal>
            <c:numRef>
              <c:f>'Task 2-3 Solution'!$E$9:$E$10</c:f>
              <c:numCache>
                <c:formatCode>"$"#,##0_);[Red]\("$"#,##0\)</c:formatCode>
                <c:ptCount val="2"/>
                <c:pt idx="0" formatCode="&quot;$&quot;#,##0">
                  <c:v>-2000</c:v>
                </c:pt>
                <c:pt idx="1">
                  <c:v>22000</c:v>
                </c:pt>
              </c:numCache>
            </c:numRef>
          </c:yVal>
          <c:smooth val="0"/>
          <c:extLst>
            <c:ext xmlns:c16="http://schemas.microsoft.com/office/drawing/2014/chart" uri="{C3380CC4-5D6E-409C-BE32-E72D297353CC}">
              <c16:uniqueId val="{00000001-807B-114E-816C-8C95677A9915}"/>
            </c:ext>
          </c:extLst>
        </c:ser>
        <c:ser>
          <c:idx val="2"/>
          <c:order val="2"/>
          <c:tx>
            <c:strRef>
              <c:f>'Task 2-3 Solution'!$A$21</c:f>
              <c:strCache>
                <c:ptCount val="1"/>
                <c:pt idx="0">
                  <c:v>Cross Point 2: P =</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dLbls>
            <c:dLbl>
              <c:idx val="0"/>
              <c:layout>
                <c:manualLayout>
                  <c:x val="-2.5495489035437729E-2"/>
                  <c:y val="0.13434966395079767"/>
                </c:manualLayout>
              </c:layout>
              <c:showLegendKey val="0"/>
              <c:showVal val="0"/>
              <c:showCatName val="1"/>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807B-114E-816C-8C95677A9915}"/>
                </c:ext>
              </c:extLst>
            </c:dLbl>
            <c:spPr>
              <a:noFill/>
              <a:ln>
                <a:noFill/>
              </a:ln>
              <a:effectLst/>
            </c:spPr>
            <c:txPr>
              <a:bodyPr rot="0" spcFirstLastPara="1" vertOverflow="ellipsis" vert="horz" wrap="square" anchor="ctr" anchorCtr="1"/>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'Task 2-3 Solution'!$B$21</c:f>
              <c:numCache>
                <c:formatCode>General</c:formatCode>
                <c:ptCount val="1"/>
                <c:pt idx="0">
                  <c:v>0.4</c:v>
                </c:pt>
              </c:numCache>
            </c:numRef>
          </c:xVal>
          <c:yVal>
            <c:numRef>
              <c:f>'Task 2-3 Solution'!$B$22</c:f>
              <c:numCache>
                <c:formatCode>General</c:formatCode>
                <c:ptCount val="1"/>
                <c:pt idx="0">
                  <c:v>14000</c:v>
                </c:pt>
              </c:numCache>
            </c:numRef>
          </c:yVal>
          <c:smooth val="0"/>
          <c:extLst>
            <c:ext xmlns:c16="http://schemas.microsoft.com/office/drawing/2014/chart" uri="{C3380CC4-5D6E-409C-BE32-E72D297353CC}">
              <c16:uniqueId val="{00000003-807B-114E-816C-8C95677A9915}"/>
            </c:ext>
          </c:extLst>
        </c:ser>
        <c:ser>
          <c:idx val="3"/>
          <c:order val="3"/>
          <c:tx>
            <c:strRef>
              <c:f>'Task 2-3 Solution'!$F$8</c:f>
              <c:strCache>
                <c:ptCount val="1"/>
                <c:pt idx="0">
                  <c:v>EMV (No shop)</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trendline>
            <c:spPr>
              <a:ln w="19050" cap="rnd">
                <a:solidFill>
                  <a:schemeClr val="accent4"/>
                </a:solidFill>
                <a:prstDash val="sysDot"/>
              </a:ln>
              <a:effectLst/>
            </c:spPr>
            <c:trendlineType val="linear"/>
            <c:dispRSqr val="0"/>
            <c:dispEq val="1"/>
            <c:trendlineLbl>
              <c:layout>
                <c:manualLayout>
                  <c:x val="-0.13319963514427299"/>
                  <c:y val="-2.9558584933077767E-2"/>
                </c:manualLayout>
              </c:layout>
              <c:tx>
                <c:rich>
                  <a:bodyPr rot="0" spcFirstLastPara="1" vertOverflow="ellipsis" vert="horz" wrap="square" anchor="ctr" anchorCtr="1"/>
                  <a:lstStyle/>
                  <a:p>
                    <a:pPr>
                      <a:defRPr sz="1400" b="1" i="0" u="none" strike="noStrike" kern="1200" baseline="0">
                        <a:solidFill>
                          <a:schemeClr val="accent4">
                            <a:lumMod val="60000"/>
                            <a:lumOff val="40000"/>
                          </a:schemeClr>
                        </a:solidFill>
                        <a:latin typeface="+mn-lt"/>
                        <a:ea typeface="+mn-ea"/>
                        <a:cs typeface="+mn-cs"/>
                      </a:defRPr>
                    </a:pPr>
                    <a:r>
                      <a:rPr lang="en-US" altLang="zh-CN" sz="1400" b="1" baseline="0">
                        <a:solidFill>
                          <a:schemeClr val="accent4">
                            <a:lumMod val="60000"/>
                            <a:lumOff val="40000"/>
                          </a:schemeClr>
                        </a:solidFill>
                      </a:rPr>
                      <a:t>EMV</a:t>
                    </a:r>
                    <a:r>
                      <a:rPr lang="zh-CN" altLang="en-US" sz="1400" b="1" baseline="0">
                        <a:solidFill>
                          <a:schemeClr val="accent4">
                            <a:lumMod val="60000"/>
                            <a:lumOff val="40000"/>
                          </a:schemeClr>
                        </a:solidFill>
                      </a:rPr>
                      <a:t> </a:t>
                    </a:r>
                    <a:r>
                      <a:rPr lang="en-US" altLang="zh-CN" sz="1400" b="1" baseline="0">
                        <a:solidFill>
                          <a:schemeClr val="accent4">
                            <a:lumMod val="60000"/>
                            <a:lumOff val="40000"/>
                          </a:schemeClr>
                        </a:solidFill>
                      </a:rPr>
                      <a:t>(No</a:t>
                    </a:r>
                    <a:r>
                      <a:rPr lang="zh-CN" altLang="en-US" sz="1400" b="1" baseline="0">
                        <a:solidFill>
                          <a:schemeClr val="accent4">
                            <a:lumMod val="60000"/>
                            <a:lumOff val="40000"/>
                          </a:schemeClr>
                        </a:solidFill>
                      </a:rPr>
                      <a:t> </a:t>
                    </a:r>
                    <a:r>
                      <a:rPr lang="en-US" altLang="zh-CN" sz="1400" b="1" baseline="0">
                        <a:solidFill>
                          <a:schemeClr val="accent4">
                            <a:lumMod val="60000"/>
                            <a:lumOff val="40000"/>
                          </a:schemeClr>
                        </a:solidFill>
                      </a:rPr>
                      <a:t>Shop)</a:t>
                    </a:r>
                    <a:r>
                      <a:rPr lang="en-US" sz="1400" b="1" baseline="0">
                        <a:solidFill>
                          <a:schemeClr val="accent4">
                            <a:lumMod val="60000"/>
                            <a:lumOff val="40000"/>
                          </a:schemeClr>
                        </a:solidFill>
                      </a:rPr>
                      <a:t> </a:t>
                    </a:r>
                    <a:endParaRPr lang="en-US" sz="1400" b="1">
                      <a:solidFill>
                        <a:schemeClr val="accent4">
                          <a:lumMod val="60000"/>
                          <a:lumOff val="40000"/>
                        </a:schemeClr>
                      </a:solidFill>
                    </a:endParaRPr>
                  </a:p>
                </c:rich>
              </c:tx>
              <c:numFmt formatCode="General" sourceLinked="0"/>
              <c:spPr>
                <a:noFill/>
                <a:ln>
                  <a:noFill/>
                </a:ln>
                <a:effectLst/>
              </c:spPr>
              <c:txPr>
                <a:bodyPr rot="0" spcFirstLastPara="1" vertOverflow="ellipsis" vert="horz" wrap="square" anchor="ctr" anchorCtr="1"/>
                <a:lstStyle/>
                <a:p>
                  <a:pPr>
                    <a:defRPr sz="1400" b="1" i="0" u="none" strike="noStrike" kern="1200" baseline="0">
                      <a:solidFill>
                        <a:schemeClr val="accent4">
                          <a:lumMod val="60000"/>
                          <a:lumOff val="40000"/>
                        </a:schemeClr>
                      </a:solidFill>
                      <a:latin typeface="+mn-lt"/>
                      <a:ea typeface="+mn-ea"/>
                      <a:cs typeface="+mn-cs"/>
                    </a:defRPr>
                  </a:pPr>
                  <a:endParaRPr lang="en-US"/>
                </a:p>
              </c:txPr>
            </c:trendlineLbl>
          </c:trendline>
          <c:xVal>
            <c:numRef>
              <c:f>'Task 2-3 Solution'!$A$9:$A$10</c:f>
              <c:numCache>
                <c:formatCode>General</c:formatCode>
                <c:ptCount val="2"/>
                <c:pt idx="0">
                  <c:v>0</c:v>
                </c:pt>
                <c:pt idx="1">
                  <c:v>0.6</c:v>
                </c:pt>
              </c:numCache>
            </c:numRef>
          </c:xVal>
          <c:yVal>
            <c:numRef>
              <c:f>'Task 2-3 Solution'!$F$9:$F$10</c:f>
              <c:numCache>
                <c:formatCode>"$"#,##0_);[Red]\("$"#,##0\)</c:formatCode>
                <c:ptCount val="2"/>
                <c:pt idx="0">
                  <c:v>0</c:v>
                </c:pt>
                <c:pt idx="1">
                  <c:v>0</c:v>
                </c:pt>
              </c:numCache>
            </c:numRef>
          </c:yVal>
          <c:smooth val="0"/>
          <c:extLst>
            <c:ext xmlns:c16="http://schemas.microsoft.com/office/drawing/2014/chart" uri="{C3380CC4-5D6E-409C-BE32-E72D297353CC}">
              <c16:uniqueId val="{00000004-807B-114E-816C-8C95677A9915}"/>
            </c:ext>
          </c:extLst>
        </c:ser>
        <c:ser>
          <c:idx val="4"/>
          <c:order val="4"/>
          <c:tx>
            <c:strRef>
              <c:f>'Task 2-3 Solution'!$A$18</c:f>
              <c:strCache>
                <c:ptCount val="1"/>
                <c:pt idx="0">
                  <c:v>Cross Point 1: P =</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dLbls>
            <c:dLbl>
              <c:idx val="0"/>
              <c:layout>
                <c:manualLayout>
                  <c:x val="-6.0761586212586288E-2"/>
                  <c:y val="-0.12881939948695872"/>
                </c:manualLayout>
              </c:layout>
              <c:spPr>
                <a:noFill/>
                <a:ln>
                  <a:noFill/>
                </a:ln>
                <a:effectLst/>
              </c:spPr>
              <c:txPr>
                <a:bodyPr rot="0" spcFirstLastPara="1" vertOverflow="ellipsis" vert="horz" wrap="square" anchor="ctr" anchorCtr="1"/>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A-807B-114E-816C-8C95677A9915}"/>
                </c:ext>
              </c:extLst>
            </c:dLbl>
            <c:spPr>
              <a:noFill/>
              <a:ln>
                <a:noFill/>
              </a:ln>
              <a:effectLst/>
            </c:spPr>
            <c:txPr>
              <a:bodyPr rot="0" spcFirstLastPara="1" vertOverflow="ellipsis" vert="horz" wrap="square" anchor="ctr" anchorCtr="1"/>
              <a:lstStyle/>
              <a:p>
                <a:pPr>
                  <a:defRPr sz="14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'Task 2-3 Solution'!$B$18</c:f>
              <c:numCache>
                <c:formatCode>General</c:formatCode>
                <c:ptCount val="1"/>
                <c:pt idx="0">
                  <c:v>0.05</c:v>
                </c:pt>
              </c:numCache>
            </c:numRef>
          </c:xVal>
          <c:yVal>
            <c:numRef>
              <c:f>'Task 2-3 Solution'!$B$19</c:f>
              <c:numCache>
                <c:formatCode>General</c:formatCode>
                <c:ptCount val="1"/>
                <c:pt idx="0">
                  <c:v>0</c:v>
                </c:pt>
              </c:numCache>
            </c:numRef>
          </c:yVal>
          <c:smooth val="0"/>
          <c:extLst>
            <c:ext xmlns:c16="http://schemas.microsoft.com/office/drawing/2014/chart" uri="{C3380CC4-5D6E-409C-BE32-E72D297353CC}">
              <c16:uniqueId val="{00000009-807B-114E-816C-8C95677A9915}"/>
            </c:ext>
          </c:extLst>
        </c:ser>
        <c:dLbls>
          <c:showLegendKey val="0"/>
          <c:showVal val="0"/>
          <c:showCatName val="0"/>
          <c:showSerName val="0"/>
          <c:showPercent val="0"/>
          <c:showBubbleSize val="0"/>
        </c:dLbls>
        <c:axId val="435781152"/>
        <c:axId val="435778240"/>
      </c:scatterChart>
      <c:valAx>
        <c:axId val="435781152"/>
        <c:scaling>
          <c:orientation val="minMax"/>
          <c:max val="0.60000000000000009"/>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a:t>P</a:t>
                </a:r>
                <a:r>
                  <a:rPr lang="zh-CN"/>
                  <a:t> </a:t>
                </a:r>
                <a:r>
                  <a:rPr lang="en-US" altLang="zh-CN"/>
                  <a:t>(Good</a:t>
                </a:r>
                <a:r>
                  <a:rPr lang="zh-CN" altLang="en-US" baseline="0"/>
                  <a:t> </a:t>
                </a:r>
                <a:r>
                  <a:rPr lang="en-US" altLang="zh-CN" baseline="0"/>
                  <a:t>Market)</a:t>
                </a:r>
                <a:endParaRPr lang="en-US"/>
              </a:p>
            </c:rich>
          </c:tx>
          <c:layout>
            <c:manualLayout>
              <c:xMode val="edge"/>
              <c:yMode val="edge"/>
              <c:x val="0.8007973075946152"/>
              <c:y val="0.93097355205968668"/>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435778240"/>
        <c:crosses val="autoZero"/>
        <c:crossBetween val="midCat"/>
      </c:valAx>
      <c:valAx>
        <c:axId val="4357782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a:t>EMV</a:t>
                </a:r>
              </a:p>
            </c:rich>
          </c:tx>
          <c:layout>
            <c:manualLayout>
              <c:xMode val="edge"/>
              <c:yMode val="edge"/>
              <c:x val="1.9315894148139601E-2"/>
              <c:y val="9.9864675807249684E-2"/>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quot;$&quot;#,##0_);[Red]\(&quot;$&quot;#,##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435781152"/>
        <c:crosses val="autoZero"/>
        <c:crossBetween val="midCat"/>
        <c:majorUnit val="5000"/>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4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30480</xdr:colOff>
      <xdr:row>7</xdr:row>
      <xdr:rowOff>15240</xdr:rowOff>
    </xdr:from>
    <xdr:to>
      <xdr:col>2</xdr:col>
      <xdr:colOff>1591056</xdr:colOff>
      <xdr:row>7</xdr:row>
      <xdr:rowOff>170688</xdr:rowOff>
    </xdr:to>
    <xdr:sp macro="" textlink="">
      <xdr:nvSpPr>
        <xdr:cNvPr id="2" name="Right Brace 1"/>
        <xdr:cNvSpPr/>
      </xdr:nvSpPr>
      <xdr:spPr>
        <a:xfrm rot="5400000">
          <a:off x="3125724" y="455676"/>
          <a:ext cx="155448" cy="295656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xdr:colOff>
      <xdr:row>8</xdr:row>
      <xdr:rowOff>25217</xdr:rowOff>
    </xdr:from>
    <xdr:to>
      <xdr:col>3</xdr:col>
      <xdr:colOff>939800</xdr:colOff>
      <xdr:row>31</xdr:row>
      <xdr:rowOff>76200</xdr:rowOff>
    </xdr:to>
    <xdr:pic>
      <xdr:nvPicPr>
        <xdr:cNvPr id="2" name="Picture 1">
          <a:extLst>
            <a:ext uri="{FF2B5EF4-FFF2-40B4-BE49-F238E27FC236}">
              <a16:creationId xmlns:a16="http://schemas.microsoft.com/office/drawing/2014/main" id="{383053D6-310D-374C-96A6-D12775860CDD}"/>
            </a:ext>
          </a:extLst>
        </xdr:cNvPr>
        <xdr:cNvPicPr>
          <a:picLocks noChangeAspect="1"/>
        </xdr:cNvPicPr>
      </xdr:nvPicPr>
      <xdr:blipFill>
        <a:blip xmlns:r="http://schemas.openxmlformats.org/officeDocument/2006/relationships" r:embed="rId1"/>
        <a:stretch>
          <a:fillRect/>
        </a:stretch>
      </xdr:blipFill>
      <xdr:spPr>
        <a:xfrm>
          <a:off x="12700" y="2387417"/>
          <a:ext cx="5981700" cy="44324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23</xdr:row>
      <xdr:rowOff>63500</xdr:rowOff>
    </xdr:from>
    <xdr:to>
      <xdr:col>3</xdr:col>
      <xdr:colOff>338668</xdr:colOff>
      <xdr:row>50</xdr:row>
      <xdr:rowOff>84666</xdr:rowOff>
    </xdr:to>
    <xdr:graphicFrame macro="">
      <xdr:nvGraphicFramePr>
        <xdr:cNvPr id="2" name="Chart 1">
          <a:extLst>
            <a:ext uri="{FF2B5EF4-FFF2-40B4-BE49-F238E27FC236}">
              <a16:creationId xmlns:a16="http://schemas.microsoft.com/office/drawing/2014/main" id="{6945FBBB-027C-6940-B607-1276E693B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6</xdr:col>
      <xdr:colOff>0</xdr:colOff>
      <xdr:row>7</xdr:row>
      <xdr:rowOff>152400</xdr:rowOff>
    </xdr:to>
    <xdr:sp macro="" textlink="">
      <xdr:nvSpPr>
        <xdr:cNvPr id="26" name="Circle 25">
          <a:extLst>
            <a:ext uri="{FF2B5EF4-FFF2-40B4-BE49-F238E27FC236}">
              <a16:creationId xmlns:a16="http://schemas.microsoft.com/office/drawing/2014/main" id="{00000000-0008-0000-0000-00001A000000}"/>
            </a:ext>
          </a:extLst>
        </xdr:cNvPr>
        <xdr:cNvSpPr/>
      </xdr:nvSpPr>
      <xdr:spPr>
        <a:xfrm>
          <a:off x="2228850" y="1333500"/>
          <a:ext cx="152400" cy="152400"/>
        </a:xfrm>
        <a:prstGeom prst="ellips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2</a:t>
          </a:r>
        </a:p>
      </xdr:txBody>
    </xdr:sp>
    <xdr:clientData/>
  </xdr:twoCellAnchor>
  <xdr:twoCellAnchor>
    <xdr:from>
      <xdr:col>3</xdr:col>
      <xdr:colOff>0</xdr:colOff>
      <xdr:row>7</xdr:row>
      <xdr:rowOff>76200</xdr:rowOff>
    </xdr:from>
    <xdr:to>
      <xdr:col>5</xdr:col>
      <xdr:colOff>0</xdr:colOff>
      <xdr:row>7</xdr:row>
      <xdr:rowOff>76200</xdr:rowOff>
    </xdr:to>
    <xdr:sp macro="" textlink="">
      <xdr:nvSpPr>
        <xdr:cNvPr id="1072" name="Line 48">
          <a:extLst>
            <a:ext uri="{FF2B5EF4-FFF2-40B4-BE49-F238E27FC236}">
              <a16:creationId xmlns:a16="http://schemas.microsoft.com/office/drawing/2014/main" id="{00000000-0008-0000-0000-000030040000}"/>
            </a:ext>
          </a:extLst>
        </xdr:cNvPr>
        <xdr:cNvSpPr>
          <a:spLocks noChangeShapeType="1"/>
        </xdr:cNvSpPr>
      </xdr:nvSpPr>
      <xdr:spPr bwMode="auto">
        <a:xfrm>
          <a:off x="1009650" y="14097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7</xdr:row>
      <xdr:rowOff>76200</xdr:rowOff>
    </xdr:from>
    <xdr:to>
      <xdr:col>3</xdr:col>
      <xdr:colOff>0</xdr:colOff>
      <xdr:row>22</xdr:row>
      <xdr:rowOff>76200</xdr:rowOff>
    </xdr:to>
    <xdr:sp macro="" textlink="">
      <xdr:nvSpPr>
        <xdr:cNvPr id="1073" name="Line 49">
          <a:extLst>
            <a:ext uri="{FF2B5EF4-FFF2-40B4-BE49-F238E27FC236}">
              <a16:creationId xmlns:a16="http://schemas.microsoft.com/office/drawing/2014/main" id="{00000000-0008-0000-0000-000031040000}"/>
            </a:ext>
          </a:extLst>
        </xdr:cNvPr>
        <xdr:cNvSpPr>
          <a:spLocks noChangeShapeType="1"/>
        </xdr:cNvSpPr>
      </xdr:nvSpPr>
      <xdr:spPr bwMode="auto">
        <a:xfrm flipV="1">
          <a:off x="762000" y="1409700"/>
          <a:ext cx="247650" cy="2857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xdr:col>
      <xdr:colOff>0</xdr:colOff>
      <xdr:row>22</xdr:row>
      <xdr:rowOff>0</xdr:rowOff>
    </xdr:from>
    <xdr:to>
      <xdr:col>6</xdr:col>
      <xdr:colOff>0</xdr:colOff>
      <xdr:row>22</xdr:row>
      <xdr:rowOff>152400</xdr:rowOff>
    </xdr:to>
    <xdr:sp macro="" textlink="">
      <xdr:nvSpPr>
        <xdr:cNvPr id="27" name="Circle 26">
          <a:extLst>
            <a:ext uri="{FF2B5EF4-FFF2-40B4-BE49-F238E27FC236}">
              <a16:creationId xmlns:a16="http://schemas.microsoft.com/office/drawing/2014/main" id="{00000000-0008-0000-0000-00001B000000}"/>
            </a:ext>
          </a:extLst>
        </xdr:cNvPr>
        <xdr:cNvSpPr/>
      </xdr:nvSpPr>
      <xdr:spPr>
        <a:xfrm>
          <a:off x="2228850" y="4191000"/>
          <a:ext cx="152400" cy="152400"/>
        </a:xfrm>
        <a:prstGeom prst="ellips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22</xdr:row>
      <xdr:rowOff>76200</xdr:rowOff>
    </xdr:from>
    <xdr:to>
      <xdr:col>5</xdr:col>
      <xdr:colOff>0</xdr:colOff>
      <xdr:row>22</xdr:row>
      <xdr:rowOff>76200</xdr:rowOff>
    </xdr:to>
    <xdr:sp macro="" textlink="">
      <xdr:nvSpPr>
        <xdr:cNvPr id="1074" name="Line 50">
          <a:extLst>
            <a:ext uri="{FF2B5EF4-FFF2-40B4-BE49-F238E27FC236}">
              <a16:creationId xmlns:a16="http://schemas.microsoft.com/office/drawing/2014/main" id="{00000000-0008-0000-0000-000032040000}"/>
            </a:ext>
          </a:extLst>
        </xdr:cNvPr>
        <xdr:cNvSpPr>
          <a:spLocks noChangeShapeType="1"/>
        </xdr:cNvSpPr>
      </xdr:nvSpPr>
      <xdr:spPr bwMode="auto">
        <a:xfrm>
          <a:off x="1009650" y="42672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22</xdr:row>
      <xdr:rowOff>76200</xdr:rowOff>
    </xdr:from>
    <xdr:to>
      <xdr:col>3</xdr:col>
      <xdr:colOff>0</xdr:colOff>
      <xdr:row>22</xdr:row>
      <xdr:rowOff>76200</xdr:rowOff>
    </xdr:to>
    <xdr:sp macro="" textlink="">
      <xdr:nvSpPr>
        <xdr:cNvPr id="1075" name="Line 51">
          <a:extLst>
            <a:ext uri="{FF2B5EF4-FFF2-40B4-BE49-F238E27FC236}">
              <a16:creationId xmlns:a16="http://schemas.microsoft.com/office/drawing/2014/main" id="{00000000-0008-0000-0000-000033040000}"/>
            </a:ext>
          </a:extLst>
        </xdr:cNvPr>
        <xdr:cNvSpPr>
          <a:spLocks noChangeShapeType="1"/>
        </xdr:cNvSpPr>
      </xdr:nvSpPr>
      <xdr:spPr bwMode="auto">
        <a:xfrm>
          <a:off x="762000" y="4267200"/>
          <a:ext cx="24765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xdr:col>
      <xdr:colOff>0</xdr:colOff>
      <xdr:row>37</xdr:row>
      <xdr:rowOff>0</xdr:rowOff>
    </xdr:from>
    <xdr:to>
      <xdr:col>6</xdr:col>
      <xdr:colOff>0</xdr:colOff>
      <xdr:row>37</xdr:row>
      <xdr:rowOff>152400</xdr:rowOff>
    </xdr:to>
    <xdr:sp macro="" textlink="">
      <xdr:nvSpPr>
        <xdr:cNvPr id="28" name="Circle 27">
          <a:extLst>
            <a:ext uri="{FF2B5EF4-FFF2-40B4-BE49-F238E27FC236}">
              <a16:creationId xmlns:a16="http://schemas.microsoft.com/office/drawing/2014/main" id="{00000000-0008-0000-0000-00001C000000}"/>
            </a:ext>
          </a:extLst>
        </xdr:cNvPr>
        <xdr:cNvSpPr/>
      </xdr:nvSpPr>
      <xdr:spPr>
        <a:xfrm>
          <a:off x="2228850" y="7048500"/>
          <a:ext cx="152400" cy="152400"/>
        </a:xfrm>
        <a:prstGeom prst="ellips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37</xdr:row>
      <xdr:rowOff>76200</xdr:rowOff>
    </xdr:from>
    <xdr:to>
      <xdr:col>5</xdr:col>
      <xdr:colOff>0</xdr:colOff>
      <xdr:row>37</xdr:row>
      <xdr:rowOff>76200</xdr:rowOff>
    </xdr:to>
    <xdr:sp macro="" textlink="">
      <xdr:nvSpPr>
        <xdr:cNvPr id="1076" name="Line 52">
          <a:extLst>
            <a:ext uri="{FF2B5EF4-FFF2-40B4-BE49-F238E27FC236}">
              <a16:creationId xmlns:a16="http://schemas.microsoft.com/office/drawing/2014/main" id="{00000000-0008-0000-0000-000034040000}"/>
            </a:ext>
          </a:extLst>
        </xdr:cNvPr>
        <xdr:cNvSpPr>
          <a:spLocks noChangeShapeType="1"/>
        </xdr:cNvSpPr>
      </xdr:nvSpPr>
      <xdr:spPr bwMode="auto">
        <a:xfrm>
          <a:off x="1009650" y="71247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22</xdr:row>
      <xdr:rowOff>76200</xdr:rowOff>
    </xdr:from>
    <xdr:to>
      <xdr:col>3</xdr:col>
      <xdr:colOff>0</xdr:colOff>
      <xdr:row>37</xdr:row>
      <xdr:rowOff>76200</xdr:rowOff>
    </xdr:to>
    <xdr:sp macro="" textlink="">
      <xdr:nvSpPr>
        <xdr:cNvPr id="1077" name="Line 53">
          <a:extLst>
            <a:ext uri="{FF2B5EF4-FFF2-40B4-BE49-F238E27FC236}">
              <a16:creationId xmlns:a16="http://schemas.microsoft.com/office/drawing/2014/main" id="{00000000-0008-0000-0000-000035040000}"/>
            </a:ext>
          </a:extLst>
        </xdr:cNvPr>
        <xdr:cNvSpPr>
          <a:spLocks noChangeShapeType="1"/>
        </xdr:cNvSpPr>
      </xdr:nvSpPr>
      <xdr:spPr bwMode="auto">
        <a:xfrm>
          <a:off x="762000" y="4267200"/>
          <a:ext cx="247650" cy="2857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2</xdr:row>
      <xdr:rowOff>0</xdr:rowOff>
    </xdr:from>
    <xdr:to>
      <xdr:col>10</xdr:col>
      <xdr:colOff>0</xdr:colOff>
      <xdr:row>2</xdr:row>
      <xdr:rowOff>152400</xdr:rowOff>
    </xdr:to>
    <xdr:sp macro="" textlink="">
      <xdr:nvSpPr>
        <xdr:cNvPr id="29" name="Triangle 28">
          <a:extLst>
            <a:ext uri="{FF2B5EF4-FFF2-40B4-BE49-F238E27FC236}">
              <a16:creationId xmlns:a16="http://schemas.microsoft.com/office/drawing/2014/main" id="{00000000-0008-0000-0000-00001D000000}"/>
            </a:ext>
          </a:extLst>
        </xdr:cNvPr>
        <xdr:cNvSpPr/>
      </xdr:nvSpPr>
      <xdr:spPr>
        <a:xfrm rot="16200000">
          <a:off x="3848100" y="3810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2</xdr:row>
      <xdr:rowOff>76200</xdr:rowOff>
    </xdr:from>
    <xdr:to>
      <xdr:col>9</xdr:col>
      <xdr:colOff>0</xdr:colOff>
      <xdr:row>2</xdr:row>
      <xdr:rowOff>76200</xdr:rowOff>
    </xdr:to>
    <xdr:sp macro="" textlink="">
      <xdr:nvSpPr>
        <xdr:cNvPr id="1078" name="Line 54">
          <a:extLst>
            <a:ext uri="{FF2B5EF4-FFF2-40B4-BE49-F238E27FC236}">
              <a16:creationId xmlns:a16="http://schemas.microsoft.com/office/drawing/2014/main" id="{00000000-0008-0000-0000-000036040000}"/>
            </a:ext>
          </a:extLst>
        </xdr:cNvPr>
        <xdr:cNvSpPr>
          <a:spLocks noChangeShapeType="1"/>
        </xdr:cNvSpPr>
      </xdr:nvSpPr>
      <xdr:spPr bwMode="auto">
        <a:xfrm>
          <a:off x="2628900" y="4572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2</xdr:row>
      <xdr:rowOff>76200</xdr:rowOff>
    </xdr:from>
    <xdr:to>
      <xdr:col>7</xdr:col>
      <xdr:colOff>0</xdr:colOff>
      <xdr:row>7</xdr:row>
      <xdr:rowOff>76200</xdr:rowOff>
    </xdr:to>
    <xdr:sp macro="" textlink="">
      <xdr:nvSpPr>
        <xdr:cNvPr id="1079" name="Line 55">
          <a:extLst>
            <a:ext uri="{FF2B5EF4-FFF2-40B4-BE49-F238E27FC236}">
              <a16:creationId xmlns:a16="http://schemas.microsoft.com/office/drawing/2014/main" id="{00000000-0008-0000-0000-000037040000}"/>
            </a:ext>
          </a:extLst>
        </xdr:cNvPr>
        <xdr:cNvSpPr>
          <a:spLocks noChangeShapeType="1"/>
        </xdr:cNvSpPr>
      </xdr:nvSpPr>
      <xdr:spPr bwMode="auto">
        <a:xfrm flipV="1">
          <a:off x="2381250" y="457200"/>
          <a:ext cx="247650" cy="952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7</xdr:row>
      <xdr:rowOff>0</xdr:rowOff>
    </xdr:from>
    <xdr:to>
      <xdr:col>10</xdr:col>
      <xdr:colOff>0</xdr:colOff>
      <xdr:row>7</xdr:row>
      <xdr:rowOff>152400</xdr:rowOff>
    </xdr:to>
    <xdr:sp macro="" textlink="">
      <xdr:nvSpPr>
        <xdr:cNvPr id="30" name="Triangle 29">
          <a:extLst>
            <a:ext uri="{FF2B5EF4-FFF2-40B4-BE49-F238E27FC236}">
              <a16:creationId xmlns:a16="http://schemas.microsoft.com/office/drawing/2014/main" id="{00000000-0008-0000-0000-00001E000000}"/>
            </a:ext>
          </a:extLst>
        </xdr:cNvPr>
        <xdr:cNvSpPr/>
      </xdr:nvSpPr>
      <xdr:spPr>
        <a:xfrm rot="16200000">
          <a:off x="3848100" y="13335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7</xdr:row>
      <xdr:rowOff>76200</xdr:rowOff>
    </xdr:from>
    <xdr:to>
      <xdr:col>9</xdr:col>
      <xdr:colOff>0</xdr:colOff>
      <xdr:row>7</xdr:row>
      <xdr:rowOff>76200</xdr:rowOff>
    </xdr:to>
    <xdr:sp macro="" textlink="">
      <xdr:nvSpPr>
        <xdr:cNvPr id="1080" name="Line 56">
          <a:extLst>
            <a:ext uri="{FF2B5EF4-FFF2-40B4-BE49-F238E27FC236}">
              <a16:creationId xmlns:a16="http://schemas.microsoft.com/office/drawing/2014/main" id="{00000000-0008-0000-0000-000038040000}"/>
            </a:ext>
          </a:extLst>
        </xdr:cNvPr>
        <xdr:cNvSpPr>
          <a:spLocks noChangeShapeType="1"/>
        </xdr:cNvSpPr>
      </xdr:nvSpPr>
      <xdr:spPr bwMode="auto">
        <a:xfrm>
          <a:off x="2628900" y="14097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7</xdr:row>
      <xdr:rowOff>76200</xdr:rowOff>
    </xdr:from>
    <xdr:to>
      <xdr:col>7</xdr:col>
      <xdr:colOff>0</xdr:colOff>
      <xdr:row>7</xdr:row>
      <xdr:rowOff>76200</xdr:rowOff>
    </xdr:to>
    <xdr:sp macro="" textlink="">
      <xdr:nvSpPr>
        <xdr:cNvPr id="1081" name="Line 57">
          <a:extLst>
            <a:ext uri="{FF2B5EF4-FFF2-40B4-BE49-F238E27FC236}">
              <a16:creationId xmlns:a16="http://schemas.microsoft.com/office/drawing/2014/main" id="{00000000-0008-0000-0000-000039040000}"/>
            </a:ext>
          </a:extLst>
        </xdr:cNvPr>
        <xdr:cNvSpPr>
          <a:spLocks noChangeShapeType="1"/>
        </xdr:cNvSpPr>
      </xdr:nvSpPr>
      <xdr:spPr bwMode="auto">
        <a:xfrm>
          <a:off x="2381250" y="1409700"/>
          <a:ext cx="24765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12</xdr:row>
      <xdr:rowOff>0</xdr:rowOff>
    </xdr:from>
    <xdr:to>
      <xdr:col>10</xdr:col>
      <xdr:colOff>0</xdr:colOff>
      <xdr:row>12</xdr:row>
      <xdr:rowOff>152400</xdr:rowOff>
    </xdr:to>
    <xdr:sp macro="" textlink="">
      <xdr:nvSpPr>
        <xdr:cNvPr id="31" name="Triangle 30">
          <a:extLst>
            <a:ext uri="{FF2B5EF4-FFF2-40B4-BE49-F238E27FC236}">
              <a16:creationId xmlns:a16="http://schemas.microsoft.com/office/drawing/2014/main" id="{00000000-0008-0000-0000-00001F000000}"/>
            </a:ext>
          </a:extLst>
        </xdr:cNvPr>
        <xdr:cNvSpPr/>
      </xdr:nvSpPr>
      <xdr:spPr>
        <a:xfrm rot="16200000">
          <a:off x="3848100" y="22860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12</xdr:row>
      <xdr:rowOff>76200</xdr:rowOff>
    </xdr:from>
    <xdr:to>
      <xdr:col>9</xdr:col>
      <xdr:colOff>0</xdr:colOff>
      <xdr:row>12</xdr:row>
      <xdr:rowOff>76200</xdr:rowOff>
    </xdr:to>
    <xdr:sp macro="" textlink="">
      <xdr:nvSpPr>
        <xdr:cNvPr id="1082" name="Line 58">
          <a:extLst>
            <a:ext uri="{FF2B5EF4-FFF2-40B4-BE49-F238E27FC236}">
              <a16:creationId xmlns:a16="http://schemas.microsoft.com/office/drawing/2014/main" id="{00000000-0008-0000-0000-00003A040000}"/>
            </a:ext>
          </a:extLst>
        </xdr:cNvPr>
        <xdr:cNvSpPr>
          <a:spLocks noChangeShapeType="1"/>
        </xdr:cNvSpPr>
      </xdr:nvSpPr>
      <xdr:spPr bwMode="auto">
        <a:xfrm>
          <a:off x="2628900" y="23622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7</xdr:row>
      <xdr:rowOff>76200</xdr:rowOff>
    </xdr:from>
    <xdr:to>
      <xdr:col>7</xdr:col>
      <xdr:colOff>0</xdr:colOff>
      <xdr:row>12</xdr:row>
      <xdr:rowOff>76200</xdr:rowOff>
    </xdr:to>
    <xdr:sp macro="" textlink="">
      <xdr:nvSpPr>
        <xdr:cNvPr id="1083" name="Line 59">
          <a:extLst>
            <a:ext uri="{FF2B5EF4-FFF2-40B4-BE49-F238E27FC236}">
              <a16:creationId xmlns:a16="http://schemas.microsoft.com/office/drawing/2014/main" id="{00000000-0008-0000-0000-00003B040000}"/>
            </a:ext>
          </a:extLst>
        </xdr:cNvPr>
        <xdr:cNvSpPr>
          <a:spLocks noChangeShapeType="1"/>
        </xdr:cNvSpPr>
      </xdr:nvSpPr>
      <xdr:spPr bwMode="auto">
        <a:xfrm>
          <a:off x="2381250" y="1409700"/>
          <a:ext cx="247650" cy="952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17</xdr:row>
      <xdr:rowOff>0</xdr:rowOff>
    </xdr:from>
    <xdr:to>
      <xdr:col>10</xdr:col>
      <xdr:colOff>0</xdr:colOff>
      <xdr:row>17</xdr:row>
      <xdr:rowOff>152400</xdr:rowOff>
    </xdr:to>
    <xdr:sp macro="" textlink="">
      <xdr:nvSpPr>
        <xdr:cNvPr id="32" name="Triangle 31">
          <a:extLst>
            <a:ext uri="{FF2B5EF4-FFF2-40B4-BE49-F238E27FC236}">
              <a16:creationId xmlns:a16="http://schemas.microsoft.com/office/drawing/2014/main" id="{00000000-0008-0000-0000-000020000000}"/>
            </a:ext>
          </a:extLst>
        </xdr:cNvPr>
        <xdr:cNvSpPr/>
      </xdr:nvSpPr>
      <xdr:spPr>
        <a:xfrm rot="16200000">
          <a:off x="3848100" y="32385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17</xdr:row>
      <xdr:rowOff>76200</xdr:rowOff>
    </xdr:from>
    <xdr:to>
      <xdr:col>9</xdr:col>
      <xdr:colOff>0</xdr:colOff>
      <xdr:row>17</xdr:row>
      <xdr:rowOff>76200</xdr:rowOff>
    </xdr:to>
    <xdr:sp macro="" textlink="">
      <xdr:nvSpPr>
        <xdr:cNvPr id="1084" name="Line 60">
          <a:extLst>
            <a:ext uri="{FF2B5EF4-FFF2-40B4-BE49-F238E27FC236}">
              <a16:creationId xmlns:a16="http://schemas.microsoft.com/office/drawing/2014/main" id="{00000000-0008-0000-0000-00003C040000}"/>
            </a:ext>
          </a:extLst>
        </xdr:cNvPr>
        <xdr:cNvSpPr>
          <a:spLocks noChangeShapeType="1"/>
        </xdr:cNvSpPr>
      </xdr:nvSpPr>
      <xdr:spPr bwMode="auto">
        <a:xfrm>
          <a:off x="2628900" y="33147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17</xdr:row>
      <xdr:rowOff>76200</xdr:rowOff>
    </xdr:from>
    <xdr:to>
      <xdr:col>7</xdr:col>
      <xdr:colOff>0</xdr:colOff>
      <xdr:row>22</xdr:row>
      <xdr:rowOff>76200</xdr:rowOff>
    </xdr:to>
    <xdr:sp macro="" textlink="">
      <xdr:nvSpPr>
        <xdr:cNvPr id="1085" name="Line 61">
          <a:extLst>
            <a:ext uri="{FF2B5EF4-FFF2-40B4-BE49-F238E27FC236}">
              <a16:creationId xmlns:a16="http://schemas.microsoft.com/office/drawing/2014/main" id="{00000000-0008-0000-0000-00003D040000}"/>
            </a:ext>
          </a:extLst>
        </xdr:cNvPr>
        <xdr:cNvSpPr>
          <a:spLocks noChangeShapeType="1"/>
        </xdr:cNvSpPr>
      </xdr:nvSpPr>
      <xdr:spPr bwMode="auto">
        <a:xfrm flipV="1">
          <a:off x="2381250" y="3314700"/>
          <a:ext cx="247650" cy="952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22</xdr:row>
      <xdr:rowOff>0</xdr:rowOff>
    </xdr:from>
    <xdr:to>
      <xdr:col>10</xdr:col>
      <xdr:colOff>0</xdr:colOff>
      <xdr:row>22</xdr:row>
      <xdr:rowOff>152400</xdr:rowOff>
    </xdr:to>
    <xdr:sp macro="" textlink="">
      <xdr:nvSpPr>
        <xdr:cNvPr id="33" name="Triangle 32">
          <a:extLst>
            <a:ext uri="{FF2B5EF4-FFF2-40B4-BE49-F238E27FC236}">
              <a16:creationId xmlns:a16="http://schemas.microsoft.com/office/drawing/2014/main" id="{00000000-0008-0000-0000-000021000000}"/>
            </a:ext>
          </a:extLst>
        </xdr:cNvPr>
        <xdr:cNvSpPr/>
      </xdr:nvSpPr>
      <xdr:spPr>
        <a:xfrm rot="16200000">
          <a:off x="3848100" y="41910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22</xdr:row>
      <xdr:rowOff>76200</xdr:rowOff>
    </xdr:from>
    <xdr:to>
      <xdr:col>9</xdr:col>
      <xdr:colOff>0</xdr:colOff>
      <xdr:row>22</xdr:row>
      <xdr:rowOff>76200</xdr:rowOff>
    </xdr:to>
    <xdr:sp macro="" textlink="">
      <xdr:nvSpPr>
        <xdr:cNvPr id="1086" name="Line 62">
          <a:extLst>
            <a:ext uri="{FF2B5EF4-FFF2-40B4-BE49-F238E27FC236}">
              <a16:creationId xmlns:a16="http://schemas.microsoft.com/office/drawing/2014/main" id="{00000000-0008-0000-0000-00003E040000}"/>
            </a:ext>
          </a:extLst>
        </xdr:cNvPr>
        <xdr:cNvSpPr>
          <a:spLocks noChangeShapeType="1"/>
        </xdr:cNvSpPr>
      </xdr:nvSpPr>
      <xdr:spPr bwMode="auto">
        <a:xfrm>
          <a:off x="2628900" y="42672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22</xdr:row>
      <xdr:rowOff>76200</xdr:rowOff>
    </xdr:from>
    <xdr:to>
      <xdr:col>7</xdr:col>
      <xdr:colOff>0</xdr:colOff>
      <xdr:row>22</xdr:row>
      <xdr:rowOff>76200</xdr:rowOff>
    </xdr:to>
    <xdr:sp macro="" textlink="">
      <xdr:nvSpPr>
        <xdr:cNvPr id="1087" name="Line 63">
          <a:extLst>
            <a:ext uri="{FF2B5EF4-FFF2-40B4-BE49-F238E27FC236}">
              <a16:creationId xmlns:a16="http://schemas.microsoft.com/office/drawing/2014/main" id="{00000000-0008-0000-0000-00003F040000}"/>
            </a:ext>
          </a:extLst>
        </xdr:cNvPr>
        <xdr:cNvSpPr>
          <a:spLocks noChangeShapeType="1"/>
        </xdr:cNvSpPr>
      </xdr:nvSpPr>
      <xdr:spPr bwMode="auto">
        <a:xfrm>
          <a:off x="2381250" y="4267200"/>
          <a:ext cx="24765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27</xdr:row>
      <xdr:rowOff>0</xdr:rowOff>
    </xdr:from>
    <xdr:to>
      <xdr:col>10</xdr:col>
      <xdr:colOff>0</xdr:colOff>
      <xdr:row>27</xdr:row>
      <xdr:rowOff>152400</xdr:rowOff>
    </xdr:to>
    <xdr:sp macro="" textlink="">
      <xdr:nvSpPr>
        <xdr:cNvPr id="34" name="Triangle 33">
          <a:extLst>
            <a:ext uri="{FF2B5EF4-FFF2-40B4-BE49-F238E27FC236}">
              <a16:creationId xmlns:a16="http://schemas.microsoft.com/office/drawing/2014/main" id="{00000000-0008-0000-0000-000022000000}"/>
            </a:ext>
          </a:extLst>
        </xdr:cNvPr>
        <xdr:cNvSpPr/>
      </xdr:nvSpPr>
      <xdr:spPr>
        <a:xfrm rot="16200000">
          <a:off x="3848100" y="51435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27</xdr:row>
      <xdr:rowOff>76200</xdr:rowOff>
    </xdr:from>
    <xdr:to>
      <xdr:col>9</xdr:col>
      <xdr:colOff>0</xdr:colOff>
      <xdr:row>27</xdr:row>
      <xdr:rowOff>76200</xdr:rowOff>
    </xdr:to>
    <xdr:sp macro="" textlink="">
      <xdr:nvSpPr>
        <xdr:cNvPr id="1088" name="Line 64">
          <a:extLst>
            <a:ext uri="{FF2B5EF4-FFF2-40B4-BE49-F238E27FC236}">
              <a16:creationId xmlns:a16="http://schemas.microsoft.com/office/drawing/2014/main" id="{00000000-0008-0000-0000-000040040000}"/>
            </a:ext>
          </a:extLst>
        </xdr:cNvPr>
        <xdr:cNvSpPr>
          <a:spLocks noChangeShapeType="1"/>
        </xdr:cNvSpPr>
      </xdr:nvSpPr>
      <xdr:spPr bwMode="auto">
        <a:xfrm>
          <a:off x="2628900" y="52197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22</xdr:row>
      <xdr:rowOff>76200</xdr:rowOff>
    </xdr:from>
    <xdr:to>
      <xdr:col>7</xdr:col>
      <xdr:colOff>0</xdr:colOff>
      <xdr:row>27</xdr:row>
      <xdr:rowOff>76200</xdr:rowOff>
    </xdr:to>
    <xdr:sp macro="" textlink="">
      <xdr:nvSpPr>
        <xdr:cNvPr id="1089" name="Line 65">
          <a:extLst>
            <a:ext uri="{FF2B5EF4-FFF2-40B4-BE49-F238E27FC236}">
              <a16:creationId xmlns:a16="http://schemas.microsoft.com/office/drawing/2014/main" id="{00000000-0008-0000-0000-000041040000}"/>
            </a:ext>
          </a:extLst>
        </xdr:cNvPr>
        <xdr:cNvSpPr>
          <a:spLocks noChangeShapeType="1"/>
        </xdr:cNvSpPr>
      </xdr:nvSpPr>
      <xdr:spPr bwMode="auto">
        <a:xfrm>
          <a:off x="2381250" y="4267200"/>
          <a:ext cx="247650" cy="952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32</xdr:row>
      <xdr:rowOff>0</xdr:rowOff>
    </xdr:from>
    <xdr:to>
      <xdr:col>10</xdr:col>
      <xdr:colOff>0</xdr:colOff>
      <xdr:row>32</xdr:row>
      <xdr:rowOff>152400</xdr:rowOff>
    </xdr:to>
    <xdr:sp macro="" textlink="">
      <xdr:nvSpPr>
        <xdr:cNvPr id="35" name="Triangle 34">
          <a:extLst>
            <a:ext uri="{FF2B5EF4-FFF2-40B4-BE49-F238E27FC236}">
              <a16:creationId xmlns:a16="http://schemas.microsoft.com/office/drawing/2014/main" id="{00000000-0008-0000-0000-000023000000}"/>
            </a:ext>
          </a:extLst>
        </xdr:cNvPr>
        <xdr:cNvSpPr/>
      </xdr:nvSpPr>
      <xdr:spPr>
        <a:xfrm rot="16200000">
          <a:off x="3848100" y="60960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32</xdr:row>
      <xdr:rowOff>76200</xdr:rowOff>
    </xdr:from>
    <xdr:to>
      <xdr:col>9</xdr:col>
      <xdr:colOff>0</xdr:colOff>
      <xdr:row>32</xdr:row>
      <xdr:rowOff>76200</xdr:rowOff>
    </xdr:to>
    <xdr:sp macro="" textlink="">
      <xdr:nvSpPr>
        <xdr:cNvPr id="1090" name="Line 66">
          <a:extLst>
            <a:ext uri="{FF2B5EF4-FFF2-40B4-BE49-F238E27FC236}">
              <a16:creationId xmlns:a16="http://schemas.microsoft.com/office/drawing/2014/main" id="{00000000-0008-0000-0000-000042040000}"/>
            </a:ext>
          </a:extLst>
        </xdr:cNvPr>
        <xdr:cNvSpPr>
          <a:spLocks noChangeShapeType="1"/>
        </xdr:cNvSpPr>
      </xdr:nvSpPr>
      <xdr:spPr bwMode="auto">
        <a:xfrm>
          <a:off x="2628900" y="61722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32</xdr:row>
      <xdr:rowOff>76200</xdr:rowOff>
    </xdr:from>
    <xdr:to>
      <xdr:col>7</xdr:col>
      <xdr:colOff>0</xdr:colOff>
      <xdr:row>37</xdr:row>
      <xdr:rowOff>76200</xdr:rowOff>
    </xdr:to>
    <xdr:sp macro="" textlink="">
      <xdr:nvSpPr>
        <xdr:cNvPr id="1091" name="Line 67">
          <a:extLst>
            <a:ext uri="{FF2B5EF4-FFF2-40B4-BE49-F238E27FC236}">
              <a16:creationId xmlns:a16="http://schemas.microsoft.com/office/drawing/2014/main" id="{00000000-0008-0000-0000-000043040000}"/>
            </a:ext>
          </a:extLst>
        </xdr:cNvPr>
        <xdr:cNvSpPr>
          <a:spLocks noChangeShapeType="1"/>
        </xdr:cNvSpPr>
      </xdr:nvSpPr>
      <xdr:spPr bwMode="auto">
        <a:xfrm flipV="1">
          <a:off x="2381250" y="6172200"/>
          <a:ext cx="247650" cy="952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37</xdr:row>
      <xdr:rowOff>0</xdr:rowOff>
    </xdr:from>
    <xdr:to>
      <xdr:col>10</xdr:col>
      <xdr:colOff>0</xdr:colOff>
      <xdr:row>37</xdr:row>
      <xdr:rowOff>152400</xdr:rowOff>
    </xdr:to>
    <xdr:sp macro="" textlink="">
      <xdr:nvSpPr>
        <xdr:cNvPr id="36" name="Triangle 35">
          <a:extLst>
            <a:ext uri="{FF2B5EF4-FFF2-40B4-BE49-F238E27FC236}">
              <a16:creationId xmlns:a16="http://schemas.microsoft.com/office/drawing/2014/main" id="{00000000-0008-0000-0000-000024000000}"/>
            </a:ext>
          </a:extLst>
        </xdr:cNvPr>
        <xdr:cNvSpPr/>
      </xdr:nvSpPr>
      <xdr:spPr>
        <a:xfrm rot="16200000">
          <a:off x="3848100" y="70485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37</xdr:row>
      <xdr:rowOff>76200</xdr:rowOff>
    </xdr:from>
    <xdr:to>
      <xdr:col>9</xdr:col>
      <xdr:colOff>0</xdr:colOff>
      <xdr:row>37</xdr:row>
      <xdr:rowOff>76200</xdr:rowOff>
    </xdr:to>
    <xdr:sp macro="" textlink="">
      <xdr:nvSpPr>
        <xdr:cNvPr id="1092" name="Line 68">
          <a:extLst>
            <a:ext uri="{FF2B5EF4-FFF2-40B4-BE49-F238E27FC236}">
              <a16:creationId xmlns:a16="http://schemas.microsoft.com/office/drawing/2014/main" id="{00000000-0008-0000-0000-000044040000}"/>
            </a:ext>
          </a:extLst>
        </xdr:cNvPr>
        <xdr:cNvSpPr>
          <a:spLocks noChangeShapeType="1"/>
        </xdr:cNvSpPr>
      </xdr:nvSpPr>
      <xdr:spPr bwMode="auto">
        <a:xfrm>
          <a:off x="2628900" y="71247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37</xdr:row>
      <xdr:rowOff>76200</xdr:rowOff>
    </xdr:from>
    <xdr:to>
      <xdr:col>7</xdr:col>
      <xdr:colOff>0</xdr:colOff>
      <xdr:row>37</xdr:row>
      <xdr:rowOff>76200</xdr:rowOff>
    </xdr:to>
    <xdr:sp macro="" textlink="">
      <xdr:nvSpPr>
        <xdr:cNvPr id="1093" name="Line 69">
          <a:extLst>
            <a:ext uri="{FF2B5EF4-FFF2-40B4-BE49-F238E27FC236}">
              <a16:creationId xmlns:a16="http://schemas.microsoft.com/office/drawing/2014/main" id="{00000000-0008-0000-0000-000045040000}"/>
            </a:ext>
          </a:extLst>
        </xdr:cNvPr>
        <xdr:cNvSpPr>
          <a:spLocks noChangeShapeType="1"/>
        </xdr:cNvSpPr>
      </xdr:nvSpPr>
      <xdr:spPr bwMode="auto">
        <a:xfrm>
          <a:off x="2381250" y="7124700"/>
          <a:ext cx="24765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9</xdr:col>
      <xdr:colOff>0</xdr:colOff>
      <xdr:row>42</xdr:row>
      <xdr:rowOff>0</xdr:rowOff>
    </xdr:from>
    <xdr:to>
      <xdr:col>10</xdr:col>
      <xdr:colOff>0</xdr:colOff>
      <xdr:row>42</xdr:row>
      <xdr:rowOff>152400</xdr:rowOff>
    </xdr:to>
    <xdr:sp macro="" textlink="">
      <xdr:nvSpPr>
        <xdr:cNvPr id="37" name="Triangle 36">
          <a:extLst>
            <a:ext uri="{FF2B5EF4-FFF2-40B4-BE49-F238E27FC236}">
              <a16:creationId xmlns:a16="http://schemas.microsoft.com/office/drawing/2014/main" id="{00000000-0008-0000-0000-000025000000}"/>
            </a:ext>
          </a:extLst>
        </xdr:cNvPr>
        <xdr:cNvSpPr/>
      </xdr:nvSpPr>
      <xdr:spPr>
        <a:xfrm rot="16200000">
          <a:off x="3848100" y="8001000"/>
          <a:ext cx="152400" cy="152400"/>
        </a:xfrm>
        <a:prstGeom prst="triangle">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42</xdr:row>
      <xdr:rowOff>76200</xdr:rowOff>
    </xdr:from>
    <xdr:to>
      <xdr:col>9</xdr:col>
      <xdr:colOff>0</xdr:colOff>
      <xdr:row>42</xdr:row>
      <xdr:rowOff>76200</xdr:rowOff>
    </xdr:to>
    <xdr:sp macro="" textlink="">
      <xdr:nvSpPr>
        <xdr:cNvPr id="1094" name="Line 70">
          <a:extLst>
            <a:ext uri="{FF2B5EF4-FFF2-40B4-BE49-F238E27FC236}">
              <a16:creationId xmlns:a16="http://schemas.microsoft.com/office/drawing/2014/main" id="{00000000-0008-0000-0000-000046040000}"/>
            </a:ext>
          </a:extLst>
        </xdr:cNvPr>
        <xdr:cNvSpPr>
          <a:spLocks noChangeShapeType="1"/>
        </xdr:cNvSpPr>
      </xdr:nvSpPr>
      <xdr:spPr bwMode="auto">
        <a:xfrm>
          <a:off x="2628900" y="8077200"/>
          <a:ext cx="12192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0</xdr:colOff>
      <xdr:row>37</xdr:row>
      <xdr:rowOff>76200</xdr:rowOff>
    </xdr:from>
    <xdr:to>
      <xdr:col>7</xdr:col>
      <xdr:colOff>0</xdr:colOff>
      <xdr:row>42</xdr:row>
      <xdr:rowOff>76200</xdr:rowOff>
    </xdr:to>
    <xdr:sp macro="" textlink="">
      <xdr:nvSpPr>
        <xdr:cNvPr id="1095" name="Line 71">
          <a:extLst>
            <a:ext uri="{FF2B5EF4-FFF2-40B4-BE49-F238E27FC236}">
              <a16:creationId xmlns:a16="http://schemas.microsoft.com/office/drawing/2014/main" id="{00000000-0008-0000-0000-000047040000}"/>
            </a:ext>
          </a:extLst>
        </xdr:cNvPr>
        <xdr:cNvSpPr>
          <a:spLocks noChangeShapeType="1"/>
        </xdr:cNvSpPr>
      </xdr:nvSpPr>
      <xdr:spPr bwMode="auto">
        <a:xfrm>
          <a:off x="2381250" y="7124700"/>
          <a:ext cx="247650" cy="95250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0</xdr:colOff>
      <xdr:row>22</xdr:row>
      <xdr:rowOff>0</xdr:rowOff>
    </xdr:from>
    <xdr:to>
      <xdr:col>2</xdr:col>
      <xdr:colOff>0</xdr:colOff>
      <xdr:row>22</xdr:row>
      <xdr:rowOff>152400</xdr:rowOff>
    </xdr:to>
    <xdr:sp macro="" textlink="">
      <xdr:nvSpPr>
        <xdr:cNvPr id="38" name="Square 37">
          <a:extLst>
            <a:ext uri="{FF2B5EF4-FFF2-40B4-BE49-F238E27FC236}">
              <a16:creationId xmlns:a16="http://schemas.microsoft.com/office/drawing/2014/main" id="{00000000-0008-0000-0000-000026000000}"/>
            </a:ext>
          </a:extLst>
        </xdr:cNvPr>
        <xdr:cNvSpPr/>
      </xdr:nvSpPr>
      <xdr:spPr>
        <a:xfrm>
          <a:off x="609600" y="4191000"/>
          <a:ext cx="152400" cy="152400"/>
        </a:xfrm>
        <a:prstGeom prst="rect">
          <a:avLst/>
        </a:prstGeom>
        <a:noFill/>
        <a:ln w="12700" cap="flat" cmpd="sng" algn="ctr">
          <a:solidFill>
            <a:srgbClr xmlns:mc="http://schemas.openxmlformats.org/markup-compatibility/2006" xmlns:a14="http://schemas.microsoft.com/office/drawing/2010/main" val="000000" mc:Ignorable="a14" a14:legacySpreadsheetColorIndex="8"/>
          </a:solidFill>
          <a:prstDash val="solid"/>
          <a:miter lim="800000"/>
          <a:headEnd type="none" w="med" len="med"/>
          <a:tailEnd type="none" w="med" len="med"/>
        </a:ln>
        <a:effectLst/>
        <a:extLst>
          <a:ext uri="{909E8E84-426E-40DD-AFC4-6F175D3DCCD1}">
            <a14:hiddenFill xmlns:a14="http://schemas.microsoft.com/office/drawing/2010/main">
              <a:solidFill>
                <a:schemeClr val="accent1">
                  <a:alpha val="0"/>
                </a:schemeClr>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22</xdr:row>
      <xdr:rowOff>76200</xdr:rowOff>
    </xdr:from>
    <xdr:to>
      <xdr:col>1</xdr:col>
      <xdr:colOff>0</xdr:colOff>
      <xdr:row>22</xdr:row>
      <xdr:rowOff>76200</xdr:rowOff>
    </xdr:to>
    <xdr:sp macro="" textlink="">
      <xdr:nvSpPr>
        <xdr:cNvPr id="1096" name="Line 72">
          <a:extLst>
            <a:ext uri="{FF2B5EF4-FFF2-40B4-BE49-F238E27FC236}">
              <a16:creationId xmlns:a16="http://schemas.microsoft.com/office/drawing/2014/main" id="{00000000-0008-0000-0000-000048040000}"/>
            </a:ext>
          </a:extLst>
        </xdr:cNvPr>
        <xdr:cNvSpPr>
          <a:spLocks noChangeShapeType="1"/>
        </xdr:cNvSpPr>
      </xdr:nvSpPr>
      <xdr:spPr bwMode="auto">
        <a:xfrm>
          <a:off x="0" y="4267200"/>
          <a:ext cx="609600" cy="0"/>
        </a:xfrm>
        <a:prstGeom prst="line">
          <a:avLst/>
        </a:prstGeom>
        <a:noFill/>
        <a:ln w="12700">
          <a:solidFill>
            <a:srgbClr val="000000"/>
          </a:solidFill>
          <a:prstDash val="solid"/>
          <a:round/>
          <a:headEnd type="none" w="med" len="me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zoomScale="144" zoomScaleNormal="100" workbookViewId="0">
      <selection activeCell="B30" sqref="B30"/>
    </sheetView>
  </sheetViews>
  <sheetFormatPr defaultColWidth="10.77734375" defaultRowHeight="13.8"/>
  <cols>
    <col min="1" max="1" width="25.6640625" style="7" customWidth="1"/>
    <col min="2" max="2" width="22.77734375" style="7" customWidth="1"/>
    <col min="3" max="3" width="23.33203125" style="7" customWidth="1"/>
    <col min="4" max="4" width="24" style="7" customWidth="1"/>
    <col min="5" max="5" width="11.6640625" style="7" customWidth="1"/>
    <col min="6" max="16384" width="10.77734375" style="7"/>
  </cols>
  <sheetData>
    <row r="1" spans="1:5">
      <c r="A1" s="6" t="s">
        <v>64</v>
      </c>
    </row>
    <row r="3" spans="1:5">
      <c r="A3" s="49" t="s">
        <v>31</v>
      </c>
      <c r="B3" s="50"/>
      <c r="C3" s="50"/>
      <c r="D3" s="51"/>
    </row>
    <row r="4" spans="1:5" ht="39" customHeight="1">
      <c r="A4" s="52" t="s">
        <v>80</v>
      </c>
      <c r="B4" s="53"/>
      <c r="C4" s="53"/>
      <c r="D4" s="54"/>
    </row>
    <row r="5" spans="1:5">
      <c r="A5" s="55" t="s">
        <v>60</v>
      </c>
      <c r="B5" s="56"/>
      <c r="C5" s="56"/>
      <c r="D5" s="57"/>
    </row>
    <row r="6" spans="1:5" ht="19.05" customHeight="1">
      <c r="A6" s="58" t="s">
        <v>25</v>
      </c>
      <c r="B6" s="59" t="s">
        <v>26</v>
      </c>
      <c r="C6" s="60"/>
      <c r="D6" s="61"/>
    </row>
    <row r="7" spans="1:5">
      <c r="A7" s="58"/>
      <c r="B7" s="8" t="s">
        <v>22</v>
      </c>
      <c r="C7" s="8" t="s">
        <v>23</v>
      </c>
      <c r="D7" s="8" t="s">
        <v>24</v>
      </c>
    </row>
    <row r="8" spans="1:5">
      <c r="A8" s="9" t="s">
        <v>28</v>
      </c>
      <c r="B8" s="10" t="s">
        <v>32</v>
      </c>
      <c r="C8" s="10" t="s">
        <v>33</v>
      </c>
      <c r="D8" s="10" t="s">
        <v>34</v>
      </c>
    </row>
    <row r="9" spans="1:5">
      <c r="A9" s="9" t="s">
        <v>29</v>
      </c>
      <c r="B9" s="10" t="s">
        <v>16</v>
      </c>
      <c r="C9" s="10" t="s">
        <v>21</v>
      </c>
      <c r="D9" s="10" t="s">
        <v>35</v>
      </c>
    </row>
    <row r="10" spans="1:5">
      <c r="A10" s="9" t="s">
        <v>20</v>
      </c>
      <c r="B10" s="10" t="s">
        <v>36</v>
      </c>
      <c r="C10" s="10" t="s">
        <v>37</v>
      </c>
      <c r="D10" s="10" t="s">
        <v>38</v>
      </c>
    </row>
    <row r="11" spans="1:5">
      <c r="A11" s="9" t="s">
        <v>30</v>
      </c>
      <c r="B11" s="10" t="s">
        <v>39</v>
      </c>
      <c r="C11" s="10" t="s">
        <v>40</v>
      </c>
      <c r="D11" s="10" t="s">
        <v>41</v>
      </c>
    </row>
    <row r="12" spans="1:5">
      <c r="A12" s="62"/>
      <c r="B12" s="62"/>
      <c r="C12" s="62"/>
      <c r="D12" s="62"/>
    </row>
    <row r="13" spans="1:5">
      <c r="A13" s="63" t="s">
        <v>59</v>
      </c>
      <c r="B13" s="64"/>
      <c r="C13" s="64"/>
      <c r="D13" s="65"/>
      <c r="E13" s="17"/>
    </row>
    <row r="14" spans="1:5">
      <c r="A14" s="66" t="s">
        <v>78</v>
      </c>
      <c r="B14" s="67"/>
      <c r="C14" s="67"/>
      <c r="D14" s="68"/>
    </row>
    <row r="15" spans="1:5" ht="24" customHeight="1">
      <c r="A15" s="69"/>
      <c r="B15" s="70"/>
      <c r="C15" s="70"/>
      <c r="D15" s="71"/>
    </row>
    <row r="16" spans="1:5">
      <c r="A16" s="11" t="s">
        <v>42</v>
      </c>
      <c r="B16" s="72" t="s">
        <v>43</v>
      </c>
      <c r="C16" s="73"/>
      <c r="D16" s="74"/>
    </row>
    <row r="17" spans="1:5" ht="25.95" customHeight="1">
      <c r="A17" s="12" t="s">
        <v>44</v>
      </c>
      <c r="B17" s="75" t="s">
        <v>45</v>
      </c>
      <c r="C17" s="76"/>
      <c r="D17" s="77"/>
    </row>
    <row r="18" spans="1:5" ht="45" customHeight="1">
      <c r="A18" s="13" t="s">
        <v>46</v>
      </c>
      <c r="B18" s="79" t="s">
        <v>61</v>
      </c>
      <c r="C18" s="80"/>
      <c r="D18" s="81"/>
    </row>
    <row r="19" spans="1:5" ht="58.05" customHeight="1">
      <c r="A19" s="13" t="s">
        <v>47</v>
      </c>
      <c r="B19" s="82" t="s">
        <v>85</v>
      </c>
      <c r="C19" s="83"/>
      <c r="D19" s="84"/>
    </row>
    <row r="20" spans="1:5" ht="43.05" customHeight="1">
      <c r="A20" s="14" t="s">
        <v>48</v>
      </c>
      <c r="B20" s="85" t="s">
        <v>86</v>
      </c>
      <c r="C20" s="86"/>
      <c r="D20" s="87"/>
    </row>
    <row r="22" spans="1:5">
      <c r="A22" s="15"/>
      <c r="B22" s="88" t="s">
        <v>55</v>
      </c>
      <c r="C22" s="88"/>
      <c r="D22" s="88"/>
      <c r="E22" s="88"/>
    </row>
    <row r="23" spans="1:5">
      <c r="A23" s="16" t="s">
        <v>49</v>
      </c>
      <c r="B23" s="75" t="s">
        <v>62</v>
      </c>
      <c r="C23" s="76"/>
      <c r="D23" s="76"/>
      <c r="E23" s="77"/>
    </row>
    <row r="24" spans="1:5">
      <c r="A24" s="16" t="s">
        <v>50</v>
      </c>
      <c r="B24" s="75" t="s">
        <v>56</v>
      </c>
      <c r="C24" s="76"/>
      <c r="D24" s="76"/>
      <c r="E24" s="77"/>
    </row>
    <row r="25" spans="1:5">
      <c r="A25" s="16" t="s">
        <v>51</v>
      </c>
      <c r="B25" s="78" t="s">
        <v>57</v>
      </c>
      <c r="C25" s="78"/>
      <c r="D25" s="78"/>
      <c r="E25" s="78"/>
    </row>
    <row r="26" spans="1:5" ht="39" customHeight="1">
      <c r="A26" s="16" t="s">
        <v>52</v>
      </c>
      <c r="B26" s="78" t="s">
        <v>63</v>
      </c>
      <c r="C26" s="78"/>
      <c r="D26" s="78"/>
      <c r="E26" s="78"/>
    </row>
    <row r="27" spans="1:5" ht="55.95" customHeight="1">
      <c r="A27" s="16" t="s">
        <v>53</v>
      </c>
      <c r="B27" s="78" t="s">
        <v>87</v>
      </c>
      <c r="C27" s="78"/>
      <c r="D27" s="78"/>
      <c r="E27" s="78"/>
    </row>
    <row r="28" spans="1:5">
      <c r="A28" s="16" t="s">
        <v>54</v>
      </c>
      <c r="B28" s="78" t="s">
        <v>58</v>
      </c>
      <c r="C28" s="78"/>
      <c r="D28" s="78"/>
      <c r="E28" s="78"/>
    </row>
  </sheetData>
  <mergeCells count="20">
    <mergeCell ref="B28:E28"/>
    <mergeCell ref="B18:D18"/>
    <mergeCell ref="B19:D19"/>
    <mergeCell ref="B20:D20"/>
    <mergeCell ref="B22:E22"/>
    <mergeCell ref="B23:E23"/>
    <mergeCell ref="B24:E24"/>
    <mergeCell ref="B25:E25"/>
    <mergeCell ref="B26:E26"/>
    <mergeCell ref="B27:E27"/>
    <mergeCell ref="A12:D12"/>
    <mergeCell ref="A13:D13"/>
    <mergeCell ref="A14:D15"/>
    <mergeCell ref="B16:D16"/>
    <mergeCell ref="B17:D17"/>
    <mergeCell ref="A3:D3"/>
    <mergeCell ref="A4:D4"/>
    <mergeCell ref="A5:D5"/>
    <mergeCell ref="A6:A7"/>
    <mergeCell ref="B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25" workbookViewId="0">
      <selection activeCell="B27" sqref="B27"/>
    </sheetView>
  </sheetViews>
  <sheetFormatPr defaultColWidth="11.5546875" defaultRowHeight="14.4"/>
  <cols>
    <col min="1" max="1" width="24.6640625" customWidth="1"/>
    <col min="2" max="2" width="20.33203125" customWidth="1"/>
    <col min="3" max="3" width="23.44140625" customWidth="1"/>
    <col min="4" max="4" width="16.77734375" customWidth="1"/>
    <col min="5" max="5" width="12.33203125" bestFit="1" customWidth="1"/>
  </cols>
  <sheetData>
    <row r="1" spans="1:5" s="20" customFormat="1" ht="15.6">
      <c r="A1" s="89" t="s">
        <v>25</v>
      </c>
      <c r="B1" s="89" t="s">
        <v>26</v>
      </c>
      <c r="C1" s="89"/>
      <c r="D1" s="89"/>
      <c r="E1" s="89" t="s">
        <v>27</v>
      </c>
    </row>
    <row r="2" spans="1:5" s="20" customFormat="1" ht="21" customHeight="1">
      <c r="A2" s="89"/>
      <c r="B2" s="48" t="s">
        <v>22</v>
      </c>
      <c r="C2" s="48" t="s">
        <v>23</v>
      </c>
      <c r="D2" s="48" t="s">
        <v>24</v>
      </c>
      <c r="E2" s="89"/>
    </row>
    <row r="3" spans="1:5" s="20" customFormat="1" ht="19.05" customHeight="1">
      <c r="A3" s="22" t="s">
        <v>28</v>
      </c>
      <c r="B3" s="23">
        <v>40000</v>
      </c>
      <c r="C3" s="23">
        <v>20000</v>
      </c>
      <c r="D3" s="24">
        <v>-15000</v>
      </c>
      <c r="E3" s="23"/>
    </row>
    <row r="4" spans="1:5" s="20" customFormat="1" ht="18" customHeight="1">
      <c r="A4" s="22" t="s">
        <v>29</v>
      </c>
      <c r="B4" s="23">
        <v>70000</v>
      </c>
      <c r="C4" s="23">
        <v>30000</v>
      </c>
      <c r="D4" s="24">
        <v>-50000</v>
      </c>
      <c r="E4" s="23"/>
    </row>
    <row r="5" spans="1:5" s="20" customFormat="1" ht="19.95" customHeight="1">
      <c r="A5" s="22" t="s">
        <v>20</v>
      </c>
      <c r="B5" s="23">
        <v>0</v>
      </c>
      <c r="C5" s="23">
        <v>0</v>
      </c>
      <c r="D5" s="23">
        <v>0</v>
      </c>
      <c r="E5" s="23"/>
    </row>
    <row r="6" spans="1:5" s="20" customFormat="1" ht="21" customHeight="1">
      <c r="A6" s="22" t="s">
        <v>30</v>
      </c>
      <c r="B6" s="22">
        <v>0.3</v>
      </c>
      <c r="C6" s="22">
        <v>0.4</v>
      </c>
      <c r="D6" s="22">
        <v>0.3</v>
      </c>
      <c r="E6" s="22"/>
    </row>
    <row r="7" spans="1:5" ht="30">
      <c r="A7" s="94" t="s">
        <v>83</v>
      </c>
      <c r="B7" s="95" t="s">
        <v>81</v>
      </c>
      <c r="C7" s="95" t="s">
        <v>82</v>
      </c>
      <c r="D7" s="95" t="s">
        <v>84</v>
      </c>
      <c r="E7" s="29"/>
    </row>
    <row r="9" spans="1:5">
      <c r="C9" s="96">
        <v>0.6</v>
      </c>
    </row>
  </sheetData>
  <mergeCells count="3">
    <mergeCell ref="A1:A2"/>
    <mergeCell ref="B1:D1"/>
    <mergeCell ref="E1:E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10" workbookViewId="0">
      <selection activeCell="E25" sqref="E25"/>
    </sheetView>
  </sheetViews>
  <sheetFormatPr defaultColWidth="11.5546875" defaultRowHeight="14.4"/>
  <cols>
    <col min="1" max="1" width="24.6640625" customWidth="1"/>
    <col min="2" max="4" width="20.77734375" customWidth="1"/>
  </cols>
  <sheetData>
    <row r="1" spans="1:4" ht="25.95" customHeight="1">
      <c r="A1" s="90" t="s">
        <v>25</v>
      </c>
      <c r="B1" s="90" t="s">
        <v>26</v>
      </c>
      <c r="C1" s="90"/>
      <c r="D1" s="90"/>
    </row>
    <row r="2" spans="1:4" ht="30" customHeight="1">
      <c r="A2" s="90"/>
      <c r="B2" s="18" t="s">
        <v>22</v>
      </c>
      <c r="C2" s="18" t="s">
        <v>23</v>
      </c>
      <c r="D2" s="18" t="s">
        <v>24</v>
      </c>
    </row>
    <row r="3" spans="1:4" ht="24" customHeight="1">
      <c r="A3" s="5" t="s">
        <v>28</v>
      </c>
      <c r="B3" s="3">
        <v>40000</v>
      </c>
      <c r="C3" s="3">
        <v>20000</v>
      </c>
      <c r="D3" s="4">
        <v>-15000</v>
      </c>
    </row>
    <row r="4" spans="1:4" ht="24" customHeight="1">
      <c r="A4" s="5" t="s">
        <v>29</v>
      </c>
      <c r="B4" s="3">
        <v>70000</v>
      </c>
      <c r="C4" s="3">
        <v>30000</v>
      </c>
      <c r="D4" s="4">
        <v>-50000</v>
      </c>
    </row>
    <row r="5" spans="1:4" ht="24" customHeight="1">
      <c r="A5" s="5" t="s">
        <v>20</v>
      </c>
      <c r="B5" s="3">
        <v>0</v>
      </c>
      <c r="C5" s="3">
        <v>0</v>
      </c>
      <c r="D5" s="3">
        <v>0</v>
      </c>
    </row>
    <row r="6" spans="1:4" ht="24" customHeight="1">
      <c r="A6" s="5" t="s">
        <v>30</v>
      </c>
      <c r="B6" s="5">
        <v>0.3</v>
      </c>
      <c r="C6" s="5">
        <v>0.4</v>
      </c>
      <c r="D6" s="5">
        <v>0.3</v>
      </c>
    </row>
    <row r="8" spans="1:4" ht="18">
      <c r="A8" s="19" t="s">
        <v>65</v>
      </c>
    </row>
  </sheetData>
  <mergeCells count="2">
    <mergeCell ref="A1:A2"/>
    <mergeCell ref="B1:D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125" workbookViewId="0">
      <selection activeCell="F6" sqref="F6"/>
    </sheetView>
  </sheetViews>
  <sheetFormatPr defaultColWidth="10.77734375" defaultRowHeight="15"/>
  <cols>
    <col min="1" max="1" width="26.77734375" style="20" customWidth="1"/>
    <col min="2" max="2" width="19.77734375" style="20" customWidth="1"/>
    <col min="3" max="3" width="25.109375" style="20" customWidth="1"/>
    <col min="4" max="5" width="16.33203125" style="20" customWidth="1"/>
    <col min="6" max="16384" width="10.77734375" style="20"/>
  </cols>
  <sheetData>
    <row r="1" spans="1:6" ht="22.05" customHeight="1">
      <c r="A1" s="89" t="s">
        <v>25</v>
      </c>
      <c r="B1" s="89" t="s">
        <v>26</v>
      </c>
      <c r="C1" s="89"/>
      <c r="D1" s="89"/>
      <c r="E1" s="91" t="s">
        <v>27</v>
      </c>
      <c r="F1" s="91" t="s">
        <v>79</v>
      </c>
    </row>
    <row r="2" spans="1:6" ht="25.95" customHeight="1">
      <c r="A2" s="89"/>
      <c r="B2" s="21" t="s">
        <v>22</v>
      </c>
      <c r="C2" s="21" t="s">
        <v>23</v>
      </c>
      <c r="D2" s="21" t="s">
        <v>24</v>
      </c>
      <c r="E2" s="92"/>
      <c r="F2" s="92"/>
    </row>
    <row r="3" spans="1:6" ht="19.05" customHeight="1">
      <c r="A3" s="22" t="s">
        <v>28</v>
      </c>
      <c r="B3" s="23">
        <v>40000</v>
      </c>
      <c r="C3" s="23">
        <v>20000</v>
      </c>
      <c r="D3" s="24">
        <v>-15000</v>
      </c>
      <c r="E3" s="23">
        <f>B3*B6+C3*C6+D3*D6</f>
        <v>15500</v>
      </c>
      <c r="F3" s="22">
        <v>2</v>
      </c>
    </row>
    <row r="4" spans="1:6" ht="19.05" customHeight="1">
      <c r="A4" s="22" t="s">
        <v>29</v>
      </c>
      <c r="B4" s="23">
        <v>70000</v>
      </c>
      <c r="C4" s="23">
        <v>30000</v>
      </c>
      <c r="D4" s="24">
        <v>-50000</v>
      </c>
      <c r="E4" s="23">
        <f>B4*B6+C4*C6+D4*D6</f>
        <v>18000</v>
      </c>
      <c r="F4" s="22">
        <v>3</v>
      </c>
    </row>
    <row r="5" spans="1:6" ht="19.05" customHeight="1">
      <c r="A5" s="22" t="s">
        <v>20</v>
      </c>
      <c r="B5" s="23">
        <v>0</v>
      </c>
      <c r="C5" s="23">
        <v>0</v>
      </c>
      <c r="D5" s="23">
        <v>0</v>
      </c>
      <c r="E5" s="23">
        <f>B5*B6+C5*C6+D5*D6</f>
        <v>0</v>
      </c>
      <c r="F5" s="22">
        <v>4</v>
      </c>
    </row>
    <row r="6" spans="1:6" ht="19.05" customHeight="1">
      <c r="A6" s="22" t="s">
        <v>30</v>
      </c>
      <c r="B6" s="22">
        <v>0.3</v>
      </c>
      <c r="C6" s="22">
        <v>0.4</v>
      </c>
      <c r="D6" s="22">
        <v>0.3</v>
      </c>
      <c r="E6" s="22"/>
      <c r="F6" s="22"/>
    </row>
    <row r="8" spans="1:6" ht="15.6">
      <c r="A8" s="25" t="s">
        <v>66</v>
      </c>
      <c r="B8" s="26"/>
      <c r="C8" s="26" t="s">
        <v>79</v>
      </c>
    </row>
    <row r="9" spans="1:6">
      <c r="A9" s="27" t="s">
        <v>27</v>
      </c>
      <c r="B9" s="28">
        <f>MAX(E3:E5)</f>
        <v>18000</v>
      </c>
      <c r="C9" s="27">
        <v>1</v>
      </c>
    </row>
  </sheetData>
  <mergeCells count="4">
    <mergeCell ref="A1:A2"/>
    <mergeCell ref="B1:D1"/>
    <mergeCell ref="E1:E2"/>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75" zoomScaleNormal="75" workbookViewId="0">
      <selection activeCell="E19" sqref="E19"/>
    </sheetView>
  </sheetViews>
  <sheetFormatPr defaultColWidth="11.5546875" defaultRowHeight="14.4"/>
  <cols>
    <col min="1" max="1" width="32" customWidth="1"/>
    <col min="2" max="2" width="38.33203125" customWidth="1"/>
    <col min="3" max="3" width="28.44140625" customWidth="1"/>
    <col min="4" max="4" width="30.44140625" customWidth="1"/>
    <col min="5" max="5" width="33.44140625" customWidth="1"/>
    <col min="6" max="6" width="20.6640625" customWidth="1"/>
    <col min="7" max="7" width="14.44140625" customWidth="1"/>
  </cols>
  <sheetData>
    <row r="1" spans="1:7" ht="18">
      <c r="A1" s="93" t="s">
        <v>25</v>
      </c>
      <c r="B1" s="93" t="s">
        <v>26</v>
      </c>
      <c r="C1" s="93"/>
      <c r="D1" s="93"/>
      <c r="E1" s="30"/>
      <c r="F1" s="30"/>
      <c r="G1" s="30"/>
    </row>
    <row r="2" spans="1:7" ht="18">
      <c r="A2" s="93"/>
      <c r="B2" s="31" t="s">
        <v>22</v>
      </c>
      <c r="C2" s="31" t="s">
        <v>23</v>
      </c>
      <c r="D2" s="31" t="s">
        <v>24</v>
      </c>
      <c r="E2" s="30"/>
      <c r="F2" s="30"/>
      <c r="G2" s="30"/>
    </row>
    <row r="3" spans="1:7" ht="18">
      <c r="A3" s="32" t="s">
        <v>28</v>
      </c>
      <c r="B3" s="33">
        <v>40000</v>
      </c>
      <c r="C3" s="33">
        <v>20000</v>
      </c>
      <c r="D3" s="34">
        <v>-15000</v>
      </c>
      <c r="E3" s="30"/>
      <c r="F3" s="30"/>
      <c r="G3" s="30"/>
    </row>
    <row r="4" spans="1:7" ht="18">
      <c r="A4" s="32" t="s">
        <v>29</v>
      </c>
      <c r="B4" s="33">
        <v>70000</v>
      </c>
      <c r="C4" s="33">
        <v>30000</v>
      </c>
      <c r="D4" s="34">
        <v>-50000</v>
      </c>
      <c r="E4" s="30"/>
      <c r="F4" s="30"/>
      <c r="G4" s="30"/>
    </row>
    <row r="5" spans="1:7" ht="18">
      <c r="A5" s="32" t="s">
        <v>20</v>
      </c>
      <c r="B5" s="33">
        <v>0</v>
      </c>
      <c r="C5" s="33">
        <v>0</v>
      </c>
      <c r="D5" s="33">
        <v>0</v>
      </c>
      <c r="E5" s="30"/>
      <c r="F5" s="30"/>
      <c r="G5" s="30"/>
    </row>
    <row r="6" spans="1:7" ht="18">
      <c r="A6" s="30"/>
      <c r="B6" s="30"/>
      <c r="C6" s="30"/>
      <c r="D6" s="30"/>
      <c r="E6" s="30"/>
      <c r="F6" s="30"/>
      <c r="G6" s="30"/>
    </row>
    <row r="7" spans="1:7" ht="18">
      <c r="A7" s="35" t="s">
        <v>67</v>
      </c>
      <c r="B7" s="36"/>
      <c r="C7" s="36"/>
      <c r="D7" s="36"/>
      <c r="E7" s="36"/>
      <c r="F7" s="30"/>
      <c r="G7" s="30"/>
    </row>
    <row r="8" spans="1:7" ht="18">
      <c r="A8" s="37" t="s">
        <v>77</v>
      </c>
      <c r="B8" s="37" t="s">
        <v>88</v>
      </c>
      <c r="C8" s="37" t="s">
        <v>89</v>
      </c>
      <c r="D8" s="38" t="s">
        <v>68</v>
      </c>
      <c r="E8" s="38" t="s">
        <v>69</v>
      </c>
      <c r="F8" s="38" t="s">
        <v>70</v>
      </c>
      <c r="G8" s="30"/>
    </row>
    <row r="9" spans="1:7" ht="18">
      <c r="A9" s="37">
        <v>0</v>
      </c>
      <c r="B9" s="37">
        <f>1-C9-A9</f>
        <v>0.6</v>
      </c>
      <c r="C9" s="37">
        <v>0.4</v>
      </c>
      <c r="D9" s="39">
        <f>B3*A9+C3*B9+D3*C9</f>
        <v>6000</v>
      </c>
      <c r="E9" s="40">
        <f>B4*A9+C4*B9+D4*C9</f>
        <v>-2000</v>
      </c>
      <c r="F9" s="39">
        <f>B5*A9+C5*B9+D5*C9</f>
        <v>0</v>
      </c>
      <c r="G9" s="30"/>
    </row>
    <row r="10" spans="1:7" ht="18">
      <c r="A10" s="37">
        <v>0.6</v>
      </c>
      <c r="B10" s="37">
        <f>1-C10-A10</f>
        <v>0</v>
      </c>
      <c r="C10" s="37">
        <v>0.4</v>
      </c>
      <c r="D10" s="39">
        <f>B3*A10+C3*B10+D3*C10</f>
        <v>18000</v>
      </c>
      <c r="E10" s="39">
        <f>A10*B4+C4*B10+D4*C10</f>
        <v>22000</v>
      </c>
      <c r="F10" s="39">
        <f>B5*A10+C5*B10+D5*C10</f>
        <v>0</v>
      </c>
      <c r="G10" s="30"/>
    </row>
    <row r="11" spans="1:7" ht="18">
      <c r="A11" s="41"/>
      <c r="B11" s="41"/>
      <c r="C11" s="41"/>
      <c r="D11" s="42"/>
      <c r="E11" s="42"/>
      <c r="F11" s="42"/>
      <c r="G11" s="30"/>
    </row>
    <row r="12" spans="1:7" ht="18">
      <c r="A12" s="43" t="s">
        <v>72</v>
      </c>
      <c r="B12" s="41"/>
      <c r="C12" s="41"/>
      <c r="D12" s="42"/>
      <c r="E12" s="42"/>
      <c r="F12" s="42"/>
      <c r="G12" s="30"/>
    </row>
    <row r="13" spans="1:7" ht="18">
      <c r="A13" s="19" t="s">
        <v>74</v>
      </c>
      <c r="B13" s="41"/>
      <c r="C13" s="41"/>
      <c r="D13" s="42"/>
      <c r="E13" s="42"/>
      <c r="F13" s="42"/>
      <c r="G13" s="30"/>
    </row>
    <row r="14" spans="1:7" ht="18">
      <c r="A14" s="19" t="s">
        <v>71</v>
      </c>
      <c r="B14" s="41"/>
      <c r="C14" s="41"/>
      <c r="D14" s="42"/>
      <c r="E14" s="42"/>
      <c r="F14" s="42"/>
      <c r="G14" s="30"/>
    </row>
    <row r="15" spans="1:7" ht="18">
      <c r="A15" s="19" t="s">
        <v>73</v>
      </c>
      <c r="B15" s="30"/>
      <c r="C15" s="30"/>
      <c r="D15" s="30"/>
      <c r="E15" s="30"/>
      <c r="F15" s="30"/>
      <c r="G15" s="30"/>
    </row>
    <row r="16" spans="1:7" ht="18">
      <c r="A16" s="30"/>
      <c r="B16" s="30"/>
      <c r="C16" s="30"/>
      <c r="D16" s="30"/>
      <c r="E16" s="30"/>
      <c r="F16" s="30"/>
      <c r="G16" s="30"/>
    </row>
    <row r="17" spans="1:7" ht="18.600000000000001" thickBot="1">
      <c r="A17" s="30"/>
      <c r="B17" s="30"/>
      <c r="C17" s="30"/>
      <c r="D17" s="30"/>
      <c r="E17" s="30"/>
      <c r="F17" s="30"/>
      <c r="G17" s="30"/>
    </row>
    <row r="18" spans="1:7" ht="18">
      <c r="A18" s="44" t="s">
        <v>75</v>
      </c>
      <c r="B18" s="45">
        <v>0.05</v>
      </c>
      <c r="C18" s="30"/>
      <c r="D18" s="30"/>
      <c r="E18" s="30"/>
      <c r="F18" s="30"/>
      <c r="G18" s="30"/>
    </row>
    <row r="19" spans="1:7" ht="18.600000000000001" thickBot="1">
      <c r="A19" s="46" t="s">
        <v>27</v>
      </c>
      <c r="B19" s="47">
        <f>0</f>
        <v>0</v>
      </c>
      <c r="C19" s="30"/>
      <c r="D19" s="30"/>
      <c r="E19" s="30"/>
      <c r="F19" s="30"/>
      <c r="G19" s="30"/>
    </row>
    <row r="20" spans="1:7" ht="18.600000000000001" thickBot="1">
      <c r="A20" s="30"/>
      <c r="B20" s="36"/>
      <c r="C20" s="30"/>
      <c r="D20" s="30"/>
      <c r="E20" s="30"/>
      <c r="F20" s="30"/>
      <c r="G20" s="30"/>
    </row>
    <row r="21" spans="1:7" ht="18">
      <c r="A21" s="44" t="s">
        <v>76</v>
      </c>
      <c r="B21" s="45">
        <f>0.4</f>
        <v>0.4</v>
      </c>
      <c r="C21" s="30"/>
      <c r="D21" s="30"/>
      <c r="E21" s="30"/>
      <c r="F21" s="30"/>
      <c r="G21" s="30"/>
    </row>
    <row r="22" spans="1:7" ht="18.600000000000001" thickBot="1">
      <c r="A22" s="46" t="s">
        <v>27</v>
      </c>
      <c r="B22" s="47">
        <f>0.4*20000+6000</f>
        <v>14000</v>
      </c>
      <c r="C22" s="30"/>
      <c r="D22" s="30"/>
      <c r="E22" s="30"/>
      <c r="F22" s="30"/>
      <c r="G22" s="30"/>
    </row>
    <row r="23" spans="1:7" ht="18">
      <c r="A23" s="30"/>
      <c r="B23" s="30"/>
      <c r="C23" s="30"/>
      <c r="D23" s="30"/>
      <c r="E23" s="30"/>
      <c r="F23" s="30"/>
      <c r="G23" s="30"/>
    </row>
    <row r="24" spans="1:7" ht="18">
      <c r="A24" s="30"/>
      <c r="B24" s="30"/>
      <c r="C24" s="30"/>
      <c r="D24" s="30"/>
      <c r="E24" s="30"/>
      <c r="F24" s="30"/>
      <c r="G24" s="30"/>
    </row>
    <row r="25" spans="1:7" ht="18">
      <c r="A25" s="30"/>
      <c r="B25" s="30"/>
      <c r="C25" s="30"/>
      <c r="D25" s="30"/>
      <c r="E25" s="30"/>
      <c r="F25" s="30"/>
      <c r="G25" s="30"/>
    </row>
    <row r="26" spans="1:7" ht="18">
      <c r="A26" s="30"/>
      <c r="B26" s="30"/>
      <c r="C26" s="30"/>
      <c r="D26" s="30"/>
      <c r="E26" s="30"/>
      <c r="F26" s="30"/>
      <c r="G26" s="30"/>
    </row>
    <row r="27" spans="1:7" ht="18">
      <c r="A27" s="30"/>
      <c r="B27" s="30"/>
      <c r="C27" s="30"/>
      <c r="D27" s="30"/>
      <c r="E27" s="30"/>
      <c r="F27" s="30"/>
      <c r="G27" s="30"/>
    </row>
  </sheetData>
  <mergeCells count="2">
    <mergeCell ref="A1:A2"/>
    <mergeCell ref="B1:D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013"/>
  <sheetViews>
    <sheetView topLeftCell="A4" zoomScale="85" zoomScaleNormal="60" workbookViewId="0">
      <selection activeCell="R31" sqref="R31"/>
    </sheetView>
  </sheetViews>
  <sheetFormatPr defaultColWidth="8.77734375" defaultRowHeight="14.4"/>
  <cols>
    <col min="2" max="2" width="2.33203125" customWidth="1"/>
    <col min="3" max="3" width="3.6640625" customWidth="1"/>
    <col min="6" max="6" width="2.33203125" customWidth="1"/>
    <col min="7" max="7" width="3.6640625" customWidth="1"/>
    <col min="10" max="10" width="2.33203125" customWidth="1"/>
  </cols>
  <sheetData>
    <row r="1" spans="5:11">
      <c r="H1" s="1">
        <v>0.3</v>
      </c>
    </row>
    <row r="2" spans="5:11">
      <c r="H2" t="s">
        <v>22</v>
      </c>
    </row>
    <row r="3" spans="5:11">
      <c r="K3">
        <v>40000</v>
      </c>
    </row>
    <row r="4" spans="5:11">
      <c r="H4" s="1"/>
      <c r="I4">
        <f>K3</f>
        <v>40000</v>
      </c>
    </row>
    <row r="6" spans="5:11">
      <c r="H6" s="1">
        <v>0.4</v>
      </c>
    </row>
    <row r="7" spans="5:11">
      <c r="H7" t="s">
        <v>23</v>
      </c>
    </row>
    <row r="8" spans="5:11">
      <c r="K8">
        <v>20000</v>
      </c>
    </row>
    <row r="9" spans="5:11">
      <c r="E9">
        <f>IF(ABS(1-(H1+H6+H11))&lt;=0.00001,H1*I4+H6*I9+H11*I14,NA())</f>
        <v>15500</v>
      </c>
      <c r="H9" s="1"/>
      <c r="I9">
        <f>K8</f>
        <v>20000</v>
      </c>
    </row>
    <row r="11" spans="5:11">
      <c r="H11" s="1">
        <v>0.3</v>
      </c>
    </row>
    <row r="12" spans="5:11">
      <c r="H12" t="s">
        <v>24</v>
      </c>
    </row>
    <row r="13" spans="5:11">
      <c r="K13">
        <v>-15000</v>
      </c>
    </row>
    <row r="14" spans="5:11">
      <c r="H14" s="1"/>
      <c r="I14">
        <f>K13</f>
        <v>-15000</v>
      </c>
    </row>
    <row r="16" spans="5:11">
      <c r="H16" s="1">
        <v>0.3</v>
      </c>
    </row>
    <row r="17" spans="1:11">
      <c r="H17" t="s">
        <v>22</v>
      </c>
    </row>
    <row r="18" spans="1:11">
      <c r="K18">
        <v>70000</v>
      </c>
    </row>
    <row r="19" spans="1:11">
      <c r="H19" s="1"/>
      <c r="I19">
        <f>K18</f>
        <v>70000</v>
      </c>
    </row>
    <row r="21" spans="1:11">
      <c r="D21" s="97" t="s">
        <v>19</v>
      </c>
      <c r="E21" s="97"/>
      <c r="H21" s="1">
        <v>0.4</v>
      </c>
    </row>
    <row r="22" spans="1:11">
      <c r="A22" s="2"/>
      <c r="D22" s="97"/>
      <c r="E22" s="97"/>
      <c r="H22" t="s">
        <v>23</v>
      </c>
    </row>
    <row r="23" spans="1:11">
      <c r="B23">
        <f>IF(A24=E9,1,IF(A24=E24,2,IF(A24=E39,3)))</f>
        <v>2</v>
      </c>
      <c r="K23">
        <v>30000</v>
      </c>
    </row>
    <row r="24" spans="1:11">
      <c r="A24">
        <f>MAX(E9,E24,E39)</f>
        <v>18000</v>
      </c>
      <c r="D24" s="1"/>
      <c r="E24">
        <f>IF(ABS(1-(H16+H21+H26))&lt;=0.00001,H16*I19+H21*I24+H26*I29,NA())</f>
        <v>18000</v>
      </c>
      <c r="H24" s="1"/>
      <c r="I24">
        <f>K23</f>
        <v>30000</v>
      </c>
    </row>
    <row r="26" spans="1:11">
      <c r="H26" s="1">
        <v>0.3</v>
      </c>
    </row>
    <row r="27" spans="1:11">
      <c r="H27" t="s">
        <v>24</v>
      </c>
    </row>
    <row r="28" spans="1:11">
      <c r="K28">
        <v>-50000</v>
      </c>
    </row>
    <row r="29" spans="1:11">
      <c r="H29" s="1"/>
      <c r="I29">
        <f>K28</f>
        <v>-50000</v>
      </c>
    </row>
    <row r="31" spans="1:11">
      <c r="H31" s="1">
        <v>0.3</v>
      </c>
    </row>
    <row r="32" spans="1:11">
      <c r="H32" t="s">
        <v>22</v>
      </c>
    </row>
    <row r="33" spans="4:11">
      <c r="K33">
        <f>SUM(D39,H34)</f>
        <v>0</v>
      </c>
    </row>
    <row r="34" spans="4:11">
      <c r="H34" s="1"/>
      <c r="I34">
        <f>K33</f>
        <v>0</v>
      </c>
    </row>
    <row r="36" spans="4:11">
      <c r="H36" s="1">
        <v>0.4</v>
      </c>
    </row>
    <row r="37" spans="4:11">
      <c r="D37" t="s">
        <v>20</v>
      </c>
      <c r="H37" t="s">
        <v>23</v>
      </c>
    </row>
    <row r="38" spans="4:11">
      <c r="K38">
        <f>SUM(D39,H39)</f>
        <v>0</v>
      </c>
    </row>
    <row r="39" spans="4:11">
      <c r="D39" s="1"/>
      <c r="E39">
        <f>IF(ABS(1-(H31+H36+H41))&lt;=0.00001,H31*I34+H36*I39+H41*I44,NA())</f>
        <v>0</v>
      </c>
      <c r="H39" s="1"/>
      <c r="I39">
        <f>K38</f>
        <v>0</v>
      </c>
    </row>
    <row r="41" spans="4:11">
      <c r="H41" s="1">
        <v>0.3</v>
      </c>
    </row>
    <row r="42" spans="4:11">
      <c r="H42" t="s">
        <v>24</v>
      </c>
    </row>
    <row r="43" spans="4:11">
      <c r="K43">
        <f>SUM(D39,H44)</f>
        <v>0</v>
      </c>
    </row>
    <row r="44" spans="4:11">
      <c r="H44" s="1"/>
      <c r="I44">
        <f>K43</f>
        <v>0</v>
      </c>
    </row>
    <row r="1000" spans="189:204">
      <c r="GH1000" t="s">
        <v>0</v>
      </c>
      <c r="GI1000" t="s">
        <v>1</v>
      </c>
      <c r="GJ1000" t="s">
        <v>2</v>
      </c>
      <c r="GK1000" t="s">
        <v>3</v>
      </c>
      <c r="GL1000" t="s">
        <v>4</v>
      </c>
      <c r="GM1000" t="s">
        <v>5</v>
      </c>
      <c r="GN1000" t="s">
        <v>6</v>
      </c>
      <c r="GO1000" t="s">
        <v>7</v>
      </c>
      <c r="GP1000" t="s">
        <v>8</v>
      </c>
      <c r="GQ1000" t="s">
        <v>9</v>
      </c>
      <c r="GR1000" t="s">
        <v>10</v>
      </c>
      <c r="GS1000" t="s">
        <v>11</v>
      </c>
      <c r="GT1000" t="s">
        <v>12</v>
      </c>
      <c r="GU1000" t="s">
        <v>13</v>
      </c>
      <c r="GV1000" t="s">
        <v>14</v>
      </c>
    </row>
    <row r="1001" spans="189:204">
      <c r="GG1001">
        <v>0</v>
      </c>
      <c r="GH1001">
        <v>0</v>
      </c>
      <c r="GI1001" t="s">
        <v>15</v>
      </c>
      <c r="GJ1001">
        <v>0</v>
      </c>
      <c r="GK1001">
        <v>0</v>
      </c>
      <c r="GL1001">
        <v>0</v>
      </c>
      <c r="GM1001" t="s">
        <v>16</v>
      </c>
      <c r="GN1001">
        <v>3</v>
      </c>
      <c r="GO1001">
        <v>1</v>
      </c>
      <c r="GP1001">
        <v>2</v>
      </c>
      <c r="GQ1001">
        <v>3</v>
      </c>
      <c r="GR1001">
        <v>0</v>
      </c>
      <c r="GS1001">
        <v>0</v>
      </c>
      <c r="GT1001">
        <v>22</v>
      </c>
      <c r="GU1001">
        <v>1</v>
      </c>
      <c r="GV1001" t="b">
        <v>1</v>
      </c>
    </row>
    <row r="1002" spans="189:204">
      <c r="GG1002">
        <v>0</v>
      </c>
      <c r="GH1002">
        <v>1</v>
      </c>
      <c r="GI1002" t="s">
        <v>18</v>
      </c>
      <c r="GJ1002" s="1"/>
      <c r="GK1002">
        <v>0</v>
      </c>
      <c r="GL1002">
        <v>0</v>
      </c>
      <c r="GM1002" t="s">
        <v>21</v>
      </c>
      <c r="GN1002">
        <v>3</v>
      </c>
      <c r="GO1002">
        <v>4</v>
      </c>
      <c r="GP1002">
        <v>5</v>
      </c>
      <c r="GQ1002">
        <v>6</v>
      </c>
      <c r="GR1002">
        <v>0</v>
      </c>
      <c r="GS1002">
        <v>0</v>
      </c>
      <c r="GT1002">
        <v>7</v>
      </c>
      <c r="GU1002">
        <v>5</v>
      </c>
      <c r="GV1002" t="b">
        <v>1</v>
      </c>
    </row>
    <row r="1003" spans="189:204">
      <c r="GG1003">
        <v>3</v>
      </c>
      <c r="GH1003">
        <v>2</v>
      </c>
      <c r="GK1003">
        <v>0</v>
      </c>
      <c r="GL1003">
        <v>0</v>
      </c>
      <c r="GM1003" t="s">
        <v>21</v>
      </c>
      <c r="GN1003">
        <v>3</v>
      </c>
      <c r="GO1003">
        <v>7</v>
      </c>
      <c r="GP1003">
        <v>8</v>
      </c>
      <c r="GQ1003">
        <v>9</v>
      </c>
      <c r="GR1003">
        <v>0</v>
      </c>
      <c r="GS1003">
        <v>0</v>
      </c>
      <c r="GT1003">
        <v>22</v>
      </c>
      <c r="GU1003">
        <v>5</v>
      </c>
      <c r="GV1003" t="b">
        <v>1</v>
      </c>
    </row>
    <row r="1004" spans="189:204">
      <c r="GG1004">
        <v>0</v>
      </c>
      <c r="GH1004">
        <v>3</v>
      </c>
      <c r="GK1004">
        <v>0</v>
      </c>
      <c r="GL1004">
        <v>0</v>
      </c>
      <c r="GM1004" t="s">
        <v>21</v>
      </c>
      <c r="GN1004">
        <v>3</v>
      </c>
      <c r="GO1004">
        <v>10</v>
      </c>
      <c r="GP1004">
        <v>11</v>
      </c>
      <c r="GQ1004">
        <v>12</v>
      </c>
      <c r="GR1004">
        <v>0</v>
      </c>
      <c r="GS1004">
        <v>0</v>
      </c>
      <c r="GT1004">
        <v>37</v>
      </c>
      <c r="GU1004">
        <v>5</v>
      </c>
      <c r="GV1004" t="b">
        <v>1</v>
      </c>
    </row>
    <row r="1005" spans="189:204">
      <c r="GG1005">
        <v>0</v>
      </c>
      <c r="GH1005">
        <v>4</v>
      </c>
      <c r="GL1005">
        <v>1</v>
      </c>
      <c r="GM1005" t="s">
        <v>17</v>
      </c>
      <c r="GN1005">
        <v>0</v>
      </c>
      <c r="GO1005">
        <v>0</v>
      </c>
      <c r="GP1005">
        <v>0</v>
      </c>
      <c r="GQ1005">
        <v>0</v>
      </c>
      <c r="GR1005">
        <v>0</v>
      </c>
      <c r="GS1005">
        <v>0</v>
      </c>
      <c r="GT1005">
        <v>2</v>
      </c>
      <c r="GU1005">
        <v>9</v>
      </c>
      <c r="GV1005" t="b">
        <v>1</v>
      </c>
    </row>
    <row r="1006" spans="189:204">
      <c r="GG1006">
        <v>0</v>
      </c>
      <c r="GH1006">
        <v>5</v>
      </c>
      <c r="GL1006">
        <v>1</v>
      </c>
      <c r="GM1006" t="s">
        <v>17</v>
      </c>
      <c r="GN1006">
        <v>0</v>
      </c>
      <c r="GO1006">
        <v>0</v>
      </c>
      <c r="GP1006">
        <v>0</v>
      </c>
      <c r="GQ1006">
        <v>0</v>
      </c>
      <c r="GR1006">
        <v>0</v>
      </c>
      <c r="GS1006">
        <v>0</v>
      </c>
      <c r="GT1006">
        <v>7</v>
      </c>
      <c r="GU1006">
        <v>9</v>
      </c>
      <c r="GV1006" t="b">
        <v>1</v>
      </c>
    </row>
    <row r="1007" spans="189:204">
      <c r="GG1007">
        <v>0</v>
      </c>
      <c r="GH1007">
        <v>6</v>
      </c>
      <c r="GL1007">
        <v>1</v>
      </c>
      <c r="GM1007" t="s">
        <v>17</v>
      </c>
      <c r="GN1007">
        <v>0</v>
      </c>
      <c r="GO1007">
        <v>0</v>
      </c>
      <c r="GP1007">
        <v>0</v>
      </c>
      <c r="GQ1007">
        <v>0</v>
      </c>
      <c r="GR1007">
        <v>0</v>
      </c>
      <c r="GS1007">
        <v>0</v>
      </c>
      <c r="GT1007">
        <v>12</v>
      </c>
      <c r="GU1007">
        <v>9</v>
      </c>
      <c r="GV1007" t="b">
        <v>1</v>
      </c>
    </row>
    <row r="1008" spans="189:204">
      <c r="GG1008">
        <v>10</v>
      </c>
      <c r="GH1008">
        <v>7</v>
      </c>
      <c r="GL1008">
        <v>2</v>
      </c>
      <c r="GM1008" t="s">
        <v>17</v>
      </c>
      <c r="GN1008">
        <v>0</v>
      </c>
      <c r="GO1008">
        <v>0</v>
      </c>
      <c r="GP1008">
        <v>0</v>
      </c>
      <c r="GQ1008">
        <v>0</v>
      </c>
      <c r="GR1008">
        <v>0</v>
      </c>
      <c r="GS1008">
        <v>0</v>
      </c>
      <c r="GT1008">
        <v>17</v>
      </c>
      <c r="GU1008">
        <v>9</v>
      </c>
      <c r="GV1008" t="b">
        <v>1</v>
      </c>
    </row>
    <row r="1009" spans="189:204">
      <c r="GG1009">
        <v>11</v>
      </c>
      <c r="GH1009">
        <v>8</v>
      </c>
      <c r="GL1009">
        <v>2</v>
      </c>
      <c r="GM1009" t="s">
        <v>17</v>
      </c>
      <c r="GN1009">
        <v>0</v>
      </c>
      <c r="GO1009">
        <v>0</v>
      </c>
      <c r="GP1009">
        <v>0</v>
      </c>
      <c r="GQ1009">
        <v>0</v>
      </c>
      <c r="GR1009">
        <v>0</v>
      </c>
      <c r="GS1009">
        <v>0</v>
      </c>
      <c r="GT1009">
        <v>22</v>
      </c>
      <c r="GU1009">
        <v>9</v>
      </c>
      <c r="GV1009" t="b">
        <v>1</v>
      </c>
    </row>
    <row r="1010" spans="189:204">
      <c r="GG1010">
        <v>12</v>
      </c>
      <c r="GH1010">
        <v>9</v>
      </c>
      <c r="GL1010">
        <v>2</v>
      </c>
      <c r="GM1010" t="s">
        <v>17</v>
      </c>
      <c r="GN1010">
        <v>0</v>
      </c>
      <c r="GO1010">
        <v>0</v>
      </c>
      <c r="GP1010">
        <v>0</v>
      </c>
      <c r="GQ1010">
        <v>0</v>
      </c>
      <c r="GR1010">
        <v>0</v>
      </c>
      <c r="GS1010">
        <v>0</v>
      </c>
      <c r="GT1010">
        <v>27</v>
      </c>
      <c r="GU1010">
        <v>9</v>
      </c>
      <c r="GV1010" t="b">
        <v>1</v>
      </c>
    </row>
    <row r="1011" spans="189:204">
      <c r="GH1011">
        <v>10</v>
      </c>
      <c r="GL1011">
        <v>3</v>
      </c>
      <c r="GM1011" t="s">
        <v>17</v>
      </c>
      <c r="GN1011">
        <v>0</v>
      </c>
      <c r="GO1011">
        <v>0</v>
      </c>
      <c r="GP1011">
        <v>0</v>
      </c>
      <c r="GQ1011">
        <v>0</v>
      </c>
      <c r="GR1011">
        <v>0</v>
      </c>
      <c r="GS1011">
        <v>0</v>
      </c>
      <c r="GT1011">
        <v>32</v>
      </c>
      <c r="GU1011">
        <v>9</v>
      </c>
      <c r="GV1011" t="b">
        <v>1</v>
      </c>
    </row>
    <row r="1012" spans="189:204">
      <c r="GH1012">
        <v>11</v>
      </c>
      <c r="GL1012">
        <v>3</v>
      </c>
      <c r="GM1012" t="s">
        <v>17</v>
      </c>
      <c r="GN1012">
        <v>0</v>
      </c>
      <c r="GO1012">
        <v>0</v>
      </c>
      <c r="GP1012">
        <v>0</v>
      </c>
      <c r="GQ1012">
        <v>0</v>
      </c>
      <c r="GR1012">
        <v>0</v>
      </c>
      <c r="GS1012">
        <v>0</v>
      </c>
      <c r="GT1012">
        <v>37</v>
      </c>
      <c r="GU1012">
        <v>9</v>
      </c>
      <c r="GV1012" t="b">
        <v>1</v>
      </c>
    </row>
    <row r="1013" spans="189:204">
      <c r="GH1013">
        <v>12</v>
      </c>
      <c r="GL1013">
        <v>3</v>
      </c>
      <c r="GM1013" t="s">
        <v>17</v>
      </c>
      <c r="GN1013">
        <v>0</v>
      </c>
      <c r="GO1013">
        <v>0</v>
      </c>
      <c r="GP1013">
        <v>0</v>
      </c>
      <c r="GQ1013">
        <v>0</v>
      </c>
      <c r="GR1013">
        <v>0</v>
      </c>
      <c r="GS1013">
        <v>0</v>
      </c>
      <c r="GT1013">
        <v>42</v>
      </c>
      <c r="GU1013">
        <v>9</v>
      </c>
      <c r="GV1013" t="b">
        <v>1</v>
      </c>
    </row>
  </sheetData>
  <sheetProtection scenarios="1"/>
  <mergeCells count="1">
    <mergeCell ref="D21:E22"/>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Tutorial - Text</vt:lpstr>
      <vt:lpstr>Payoff Table Template</vt:lpstr>
      <vt:lpstr>Task 2-1 Payoff Table Solution</vt:lpstr>
      <vt:lpstr>Task 2-2 Solution</vt:lpstr>
      <vt:lpstr>Task 2-3 Solution</vt:lpstr>
      <vt:lpstr>Task 2-4 Solution</vt:lpstr>
      <vt:lpstr>'Task 2-4 Solution'!TreeData</vt:lpstr>
      <vt:lpstr>'Task 2-4 Solution'!TreeDiagBase</vt:lpstr>
      <vt:lpstr>'Task 2-4 Solution'!TreeDiagram</vt:lpstr>
    </vt:vector>
  </TitlesOfParts>
  <Company>Boston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Chenshu</dc:creator>
  <cp:lastModifiedBy>Zlatev, Vladimir</cp:lastModifiedBy>
  <dcterms:created xsi:type="dcterms:W3CDTF">2018-10-01T02:11:42Z</dcterms:created>
  <dcterms:modified xsi:type="dcterms:W3CDTF">2018-10-14T16:08:59Z</dcterms:modified>
</cp:coreProperties>
</file>