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7970" windowHeight="588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K27" i="1" l="1"/>
  <c r="H5" i="1" l="1"/>
  <c r="J27" i="1" s="1"/>
  <c r="D4" i="1"/>
  <c r="E4" i="1" s="1"/>
  <c r="F4" i="1" s="1"/>
  <c r="G4" i="1" s="1"/>
  <c r="H4" i="1" s="1"/>
  <c r="I4" i="1" s="1"/>
  <c r="J4" i="1" s="1"/>
  <c r="G5" i="1" l="1"/>
  <c r="I27" i="1" l="1"/>
  <c r="F5" i="1"/>
  <c r="C42" i="1" l="1"/>
  <c r="H27" i="1"/>
  <c r="E5" i="1"/>
  <c r="C41" i="1" l="1"/>
  <c r="E41" i="1" s="1"/>
  <c r="F41" i="1" s="1"/>
  <c r="C43" i="1" s="1"/>
  <c r="G27" i="1"/>
  <c r="D5" i="1"/>
  <c r="F27" i="1" l="1"/>
  <c r="C5" i="1"/>
  <c r="E27" i="1" l="1"/>
  <c r="D11" i="1"/>
  <c r="E11" i="1" s="1"/>
  <c r="F11" i="1" s="1"/>
  <c r="G11" i="1" s="1"/>
  <c r="H11" i="1" s="1"/>
  <c r="I11" i="1" s="1"/>
  <c r="J11" i="1" s="1"/>
  <c r="K11" i="1" s="1"/>
</calcChain>
</file>

<file path=xl/sharedStrings.xml><?xml version="1.0" encoding="utf-8"?>
<sst xmlns="http://schemas.openxmlformats.org/spreadsheetml/2006/main" count="14" uniqueCount="11">
  <si>
    <t>PEPSICo</t>
  </si>
  <si>
    <t>Statement of Revenues</t>
  </si>
  <si>
    <t>In $mn</t>
  </si>
  <si>
    <t>Revenues</t>
  </si>
  <si>
    <t>Results</t>
  </si>
  <si>
    <t>Exponential Smoothing</t>
  </si>
  <si>
    <t>Forecast Value (2018)</t>
  </si>
  <si>
    <t>Moving Average</t>
  </si>
  <si>
    <t>Compounded Annual Growth Rate (CAGR)</t>
  </si>
  <si>
    <t>5- Year CAGR</t>
  </si>
  <si>
    <t>Revenue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</si>
</sst>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000000000000"/>
    <numFmt numFmtId="165" formatCode="0.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2" borderId="0" xfId="0" applyFill="1"/>
    <xf numFmtId="3" fontId="0" fillId="2" borderId="0" xfId="0" applyNumberFormat="1" applyFill="1"/>
    <xf numFmtId="0" fontId="5" fillId="3" borderId="0" xfId="0" applyFont="1" applyFill="1"/>
    <xf numFmtId="0" fontId="2" fillId="3" borderId="0" xfId="0" applyFont="1" applyFill="1"/>
    <xf numFmtId="0" fontId="3" fillId="2" borderId="0" xfId="0" applyFont="1" applyFill="1"/>
    <xf numFmtId="3" fontId="0" fillId="0" borderId="0" xfId="0" applyNumberFormat="1"/>
    <xf numFmtId="43" fontId="3" fillId="0" borderId="0" xfId="1" applyFont="1"/>
    <xf numFmtId="3" fontId="3" fillId="0" borderId="0" xfId="0" applyNumberFormat="1" applyFont="1"/>
    <xf numFmtId="2" fontId="0" fillId="2" borderId="0" xfId="0" applyNumberFormat="1" applyFill="1"/>
    <xf numFmtId="164" fontId="0" fillId="2" borderId="0" xfId="0" applyNumberFormat="1" applyFill="1"/>
    <xf numFmtId="4" fontId="3" fillId="2" borderId="0" xfId="0" applyNumberFormat="1" applyFont="1" applyFill="1"/>
    <xf numFmtId="2" fontId="4" fillId="2" borderId="0" xfId="0" applyNumberFormat="1" applyFont="1" applyFill="1"/>
    <xf numFmtId="164" fontId="4" fillId="2" borderId="0" xfId="0" applyNumberFormat="1" applyFont="1" applyFill="1"/>
    <xf numFmtId="165" fontId="0" fillId="2" borderId="0" xfId="2" applyNumberFormat="1" applyFon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Exponential Smoothing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Actual</c:v>
          </c:tx>
          <c:val>
            <c:numRef>
              <c:f>Sheet1!$C$5:$J$5</c:f>
              <c:numCache>
                <c:formatCode>#,##0</c:formatCode>
                <c:ptCount val="8"/>
                <c:pt idx="0">
                  <c:v>56751</c:v>
                </c:pt>
                <c:pt idx="1">
                  <c:v>58001</c:v>
                </c:pt>
                <c:pt idx="2">
                  <c:v>59246</c:v>
                </c:pt>
                <c:pt idx="3">
                  <c:v>60361</c:v>
                </c:pt>
                <c:pt idx="4">
                  <c:v>61231</c:v>
                </c:pt>
                <c:pt idx="5">
                  <c:v>61976</c:v>
                </c:pt>
                <c:pt idx="6">
                  <c:v>62799</c:v>
                </c:pt>
                <c:pt idx="7">
                  <c:v>63525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E6-4F9E-AB46-2CB9F8B66D86}"/>
            </c:ext>
          </c:extLst>
        </c:ser>
        <c:ser>
          <c:idx val="1"/>
          <c:order val="1"/>
          <c:tx>
            <c:v>Forecast</c:v>
          </c:tx>
          <c:val>
            <c:numRef>
              <c:f>Sheet1!$C$11:$J$11</c:f>
              <c:numCache>
                <c:formatCode>#,##0</c:formatCode>
                <c:ptCount val="8"/>
                <c:pt idx="0" formatCode="General">
                  <c:v>#N/A</c:v>
                </c:pt>
                <c:pt idx="1">
                  <c:v>56751</c:v>
                </c:pt>
                <c:pt idx="2" formatCode="General">
                  <c:v>57251</c:v>
                </c:pt>
                <c:pt idx="3" formatCode="General">
                  <c:v>58049</c:v>
                </c:pt>
                <c:pt idx="4" formatCode="General">
                  <c:v>58973.8</c:v>
                </c:pt>
                <c:pt idx="5" formatCode="General">
                  <c:v>59876.68</c:v>
                </c:pt>
                <c:pt idx="6" formatCode="General">
                  <c:v>60716.408000000003</c:v>
                </c:pt>
                <c:pt idx="7" formatCode="General">
                  <c:v>61549.444799999997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2E6-4F9E-AB46-2CB9F8B66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589568"/>
        <c:axId val="230591104"/>
      </c:lineChart>
      <c:catAx>
        <c:axId val="2305895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Data Point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230591104"/>
        <c:crosses val="autoZero"/>
        <c:auto val="1"/>
        <c:lblAlgn val="ctr"/>
        <c:lblOffset val="100"/>
        <c:noMultiLvlLbl val="0"/>
      </c:catAx>
      <c:valAx>
        <c:axId val="23059110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Value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230589568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Moving Average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Actual</c:v>
          </c:tx>
          <c:val>
            <c:numRef>
              <c:f>Sheet1!$C$5:$K$5</c:f>
              <c:numCache>
                <c:formatCode>#,##0</c:formatCode>
                <c:ptCount val="9"/>
                <c:pt idx="0">
                  <c:v>56751</c:v>
                </c:pt>
                <c:pt idx="1">
                  <c:v>58001</c:v>
                </c:pt>
                <c:pt idx="2">
                  <c:v>59246</c:v>
                </c:pt>
                <c:pt idx="3">
                  <c:v>60361</c:v>
                </c:pt>
                <c:pt idx="4">
                  <c:v>61231</c:v>
                </c:pt>
                <c:pt idx="5">
                  <c:v>61976</c:v>
                </c:pt>
                <c:pt idx="6">
                  <c:v>62799</c:v>
                </c:pt>
                <c:pt idx="7">
                  <c:v>63525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50-4D16-9669-C64D0085776D}"/>
            </c:ext>
          </c:extLst>
        </c:ser>
        <c:ser>
          <c:idx val="1"/>
          <c:order val="1"/>
          <c:tx>
            <c:v>Forecast</c:v>
          </c:tx>
          <c:val>
            <c:numRef>
              <c:f>Sheet1!$C$27:$K$27</c:f>
              <c:numCache>
                <c:formatCode>General</c:formatCode>
                <c:ptCount val="9"/>
                <c:pt idx="0">
                  <c:v>#N/A</c:v>
                </c:pt>
                <c:pt idx="1">
                  <c:v>#N/A</c:v>
                </c:pt>
                <c:pt idx="2" formatCode="#,##0">
                  <c:v>57999.333333333336</c:v>
                </c:pt>
                <c:pt idx="3" formatCode="#,##0">
                  <c:v>59202.666666666664</c:v>
                </c:pt>
                <c:pt idx="4" formatCode="#,##0">
                  <c:v>60279.333333333336</c:v>
                </c:pt>
                <c:pt idx="5" formatCode="#,##0">
                  <c:v>61189.333333333336</c:v>
                </c:pt>
                <c:pt idx="6" formatCode="#,##0">
                  <c:v>62002</c:v>
                </c:pt>
                <c:pt idx="7" formatCode="#,##0">
                  <c:v>62766.666666666664</c:v>
                </c:pt>
                <c:pt idx="8" formatCode="#,##0">
                  <c:v>63162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D50-4D16-9669-C64D00857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25503104"/>
        <c:axId val="225504640"/>
      </c:lineChart>
      <c:catAx>
        <c:axId val="225503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Data Point</a:t>
                </a:r>
              </a:p>
            </c:rich>
          </c:tx>
          <c:layout/>
          <c:overlay val="0"/>
        </c:title>
        <c:majorTickMark val="out"/>
        <c:minorTickMark val="none"/>
        <c:tickLblPos val="nextTo"/>
        <c:crossAx val="225504640"/>
        <c:crosses val="autoZero"/>
        <c:auto val="1"/>
        <c:lblAlgn val="ctr"/>
        <c:lblOffset val="100"/>
        <c:noMultiLvlLbl val="0"/>
      </c:catAx>
      <c:valAx>
        <c:axId val="2255046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Value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crossAx val="225503104"/>
        <c:crosses val="autoZero"/>
        <c:crossBetween val="midCat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12</xdr:row>
      <xdr:rowOff>180975</xdr:rowOff>
    </xdr:from>
    <xdr:to>
      <xdr:col>8</xdr:col>
      <xdr:colOff>238125</xdr:colOff>
      <xdr:row>22</xdr:row>
      <xdr:rowOff>180975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257175</xdr:colOff>
      <xdr:row>28</xdr:row>
      <xdr:rowOff>28575</xdr:rowOff>
    </xdr:from>
    <xdr:to>
      <xdr:col>8</xdr:col>
      <xdr:colOff>257175</xdr:colOff>
      <xdr:row>38</xdr:row>
      <xdr:rowOff>28575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tabSelected="1" topLeftCell="A13" workbookViewId="0">
      <selection activeCell="C41" sqref="C41"/>
    </sheetView>
  </sheetViews>
  <sheetFormatPr defaultRowHeight="15" x14ac:dyDescent="0.25"/>
  <cols>
    <col min="1" max="1" width="9.140625" style="1"/>
    <col min="2" max="2" width="22.140625" style="1" bestFit="1" customWidth="1"/>
    <col min="3" max="3" width="9.5703125" style="1" bestFit="1" customWidth="1"/>
    <col min="4" max="5" width="9.140625" style="1"/>
    <col min="6" max="6" width="10.5703125" style="1" customWidth="1"/>
    <col min="7" max="10" width="9.140625" style="1"/>
    <col min="11" max="11" width="10.5703125" style="1" bestFit="1" customWidth="1"/>
    <col min="12" max="16384" width="9.140625" style="1"/>
  </cols>
  <sheetData>
    <row r="2" spans="2:11" x14ac:dyDescent="0.25">
      <c r="B2" s="1" t="s">
        <v>0</v>
      </c>
    </row>
    <row r="3" spans="2:11" x14ac:dyDescent="0.25">
      <c r="B3" s="1" t="s">
        <v>1</v>
      </c>
    </row>
    <row r="4" spans="2:11" x14ac:dyDescent="0.25">
      <c r="B4" s="3" t="s">
        <v>2</v>
      </c>
      <c r="C4" s="4">
        <v>2010</v>
      </c>
      <c r="D4" s="4">
        <f>C4+1</f>
        <v>2011</v>
      </c>
      <c r="E4" s="4">
        <f t="shared" ref="E4:J4" si="0">D4+1</f>
        <v>2012</v>
      </c>
      <c r="F4" s="4">
        <f t="shared" si="0"/>
        <v>2013</v>
      </c>
      <c r="G4" s="4">
        <f t="shared" si="0"/>
        <v>2014</v>
      </c>
      <c r="H4" s="4">
        <f t="shared" si="0"/>
        <v>2015</v>
      </c>
      <c r="I4" s="4">
        <f t="shared" si="0"/>
        <v>2016</v>
      </c>
      <c r="J4" s="4">
        <f t="shared" si="0"/>
        <v>2017</v>
      </c>
      <c r="K4" s="4">
        <v>2018</v>
      </c>
    </row>
    <row r="5" spans="2:11" x14ac:dyDescent="0.25">
      <c r="B5" s="1" t="s">
        <v>3</v>
      </c>
      <c r="C5" s="2">
        <f>D5-1250</f>
        <v>56751</v>
      </c>
      <c r="D5" s="2">
        <f>E5-1245</f>
        <v>58001</v>
      </c>
      <c r="E5" s="2">
        <f>F5-1115</f>
        <v>59246</v>
      </c>
      <c r="F5" s="2">
        <f>G5-870</f>
        <v>60361</v>
      </c>
      <c r="G5" s="2">
        <f>H5-745</f>
        <v>61231</v>
      </c>
      <c r="H5" s="2">
        <f>I5-823</f>
        <v>61976</v>
      </c>
      <c r="I5" s="2">
        <v>62799</v>
      </c>
      <c r="J5" s="2">
        <v>63525</v>
      </c>
      <c r="K5" s="5"/>
    </row>
    <row r="9" spans="2:11" x14ac:dyDescent="0.25">
      <c r="B9" s="5" t="s">
        <v>5</v>
      </c>
    </row>
    <row r="10" spans="2:11" x14ac:dyDescent="0.25">
      <c r="K10" s="5" t="s">
        <v>6</v>
      </c>
    </row>
    <row r="11" spans="2:11" x14ac:dyDescent="0.25">
      <c r="B11" s="1" t="s">
        <v>4</v>
      </c>
      <c r="C11" t="e">
        <v>#N/A</v>
      </c>
      <c r="D11" s="6">
        <f>C5</f>
        <v>56751</v>
      </c>
      <c r="E11">
        <f t="shared" ref="E11:K11" si="1">0.4*D5+0.6*D11</f>
        <v>57251</v>
      </c>
      <c r="F11">
        <f t="shared" si="1"/>
        <v>58049</v>
      </c>
      <c r="G11">
        <f t="shared" si="1"/>
        <v>58973.8</v>
      </c>
      <c r="H11">
        <f t="shared" si="1"/>
        <v>59876.68</v>
      </c>
      <c r="I11">
        <f t="shared" si="1"/>
        <v>60716.408000000003</v>
      </c>
      <c r="J11">
        <f t="shared" si="1"/>
        <v>61549.444799999997</v>
      </c>
      <c r="K11" s="7">
        <f t="shared" si="1"/>
        <v>62339.666879999997</v>
      </c>
    </row>
    <row r="25" spans="2:11" x14ac:dyDescent="0.25">
      <c r="B25" s="5" t="s">
        <v>7</v>
      </c>
    </row>
    <row r="26" spans="2:11" x14ac:dyDescent="0.25">
      <c r="K26" s="5" t="s">
        <v>6</v>
      </c>
    </row>
    <row r="27" spans="2:11" x14ac:dyDescent="0.25">
      <c r="B27" s="1" t="s">
        <v>4</v>
      </c>
      <c r="C27" t="e">
        <v>#N/A</v>
      </c>
      <c r="D27" t="e">
        <v>#N/A</v>
      </c>
      <c r="E27" s="6">
        <f t="shared" ref="E27:I27" si="2">AVERAGE(C5:E5)</f>
        <v>57999.333333333336</v>
      </c>
      <c r="F27" s="6">
        <f t="shared" si="2"/>
        <v>59202.666666666664</v>
      </c>
      <c r="G27" s="6">
        <f t="shared" si="2"/>
        <v>60279.333333333336</v>
      </c>
      <c r="H27" s="6">
        <f t="shared" si="2"/>
        <v>61189.333333333336</v>
      </c>
      <c r="I27" s="6">
        <f t="shared" si="2"/>
        <v>62002</v>
      </c>
      <c r="J27" s="6">
        <f>AVERAGE(H5:J5)</f>
        <v>62766.666666666664</v>
      </c>
      <c r="K27" s="8">
        <f>AVERAGE(I5:K5)</f>
        <v>63162</v>
      </c>
    </row>
    <row r="40" spans="2:6" x14ac:dyDescent="0.25">
      <c r="B40" s="5" t="s">
        <v>8</v>
      </c>
    </row>
    <row r="41" spans="2:6" x14ac:dyDescent="0.25">
      <c r="B41" s="1" t="s">
        <v>9</v>
      </c>
      <c r="C41" s="14">
        <f>(J5/E5)^(1/5)-1</f>
        <v>1.4044766284130983E-2</v>
      </c>
      <c r="E41" s="12">
        <f>C41+1</f>
        <v>1.014044766284131</v>
      </c>
      <c r="F41" s="13">
        <f>E41^5</f>
        <v>1.07222428518381</v>
      </c>
    </row>
    <row r="42" spans="2:6" x14ac:dyDescent="0.25">
      <c r="B42" s="1" t="s">
        <v>10</v>
      </c>
      <c r="C42" s="2">
        <f>F5</f>
        <v>60361</v>
      </c>
      <c r="E42" s="9"/>
      <c r="F42" s="10"/>
    </row>
    <row r="43" spans="2:6" x14ac:dyDescent="0.25">
      <c r="B43" s="5" t="s">
        <v>6</v>
      </c>
      <c r="C43" s="11">
        <f>C42*F41</f>
        <v>64720.530077979951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MUHOHO KAMAU</dc:creator>
  <cp:lastModifiedBy>Windows User</cp:lastModifiedBy>
  <dcterms:created xsi:type="dcterms:W3CDTF">2019-03-18T12:35:19Z</dcterms:created>
  <dcterms:modified xsi:type="dcterms:W3CDTF">2019-03-19T02:57:04Z</dcterms:modified>
</cp:coreProperties>
</file>