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Scofied\Downloads\"/>
    </mc:Choice>
  </mc:AlternateContent>
  <xr:revisionPtr revIDLastSave="0" documentId="8_{C4B3C037-4AC3-4507-869F-4C3D08ECB6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ime Seri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9" i="1" l="1"/>
  <c r="I29" i="1"/>
  <c r="F9" i="1"/>
  <c r="H9" i="1" s="1"/>
  <c r="C29" i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J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9" i="1"/>
  <c r="K9" i="1" s="1"/>
  <c r="H12" i="1"/>
  <c r="H16" i="1"/>
  <c r="H20" i="1"/>
  <c r="H24" i="1"/>
  <c r="H28" i="1"/>
  <c r="G12" i="1"/>
  <c r="G16" i="1"/>
  <c r="G20" i="1"/>
  <c r="G24" i="1"/>
  <c r="G28" i="1"/>
  <c r="F28" i="1"/>
  <c r="F27" i="1"/>
  <c r="H27" i="1" s="1"/>
  <c r="F26" i="1"/>
  <c r="H26" i="1" s="1"/>
  <c r="F25" i="1"/>
  <c r="H25" i="1" s="1"/>
  <c r="F24" i="1"/>
  <c r="F23" i="1"/>
  <c r="G23" i="1" s="1"/>
  <c r="F22" i="1"/>
  <c r="H22" i="1" s="1"/>
  <c r="F21" i="1"/>
  <c r="H21" i="1" s="1"/>
  <c r="F20" i="1"/>
  <c r="F19" i="1"/>
  <c r="H19" i="1" s="1"/>
  <c r="F18" i="1"/>
  <c r="H18" i="1" s="1"/>
  <c r="F17" i="1"/>
  <c r="H17" i="1" s="1"/>
  <c r="F16" i="1"/>
  <c r="F15" i="1"/>
  <c r="H15" i="1" s="1"/>
  <c r="F14" i="1"/>
  <c r="H14" i="1" s="1"/>
  <c r="F13" i="1"/>
  <c r="H13" i="1" s="1"/>
  <c r="F12" i="1"/>
  <c r="F10" i="1"/>
  <c r="H10" i="1" s="1"/>
  <c r="F11" i="1"/>
  <c r="G11" i="1" s="1"/>
  <c r="E27" i="1"/>
  <c r="E23" i="1"/>
  <c r="E19" i="1"/>
  <c r="E18" i="1"/>
  <c r="E15" i="1"/>
  <c r="E10" i="1"/>
  <c r="C10" i="1"/>
  <c r="D10" i="1" s="1"/>
  <c r="C11" i="1"/>
  <c r="D11" i="1" s="1"/>
  <c r="C12" i="1"/>
  <c r="D12" i="1" s="1"/>
  <c r="C13" i="1"/>
  <c r="E13" i="1" s="1"/>
  <c r="C14" i="1"/>
  <c r="E14" i="1" s="1"/>
  <c r="C15" i="1"/>
  <c r="D15" i="1" s="1"/>
  <c r="C16" i="1"/>
  <c r="E16" i="1" s="1"/>
  <c r="C17" i="1"/>
  <c r="D17" i="1" s="1"/>
  <c r="C18" i="1"/>
  <c r="D18" i="1" s="1"/>
  <c r="C19" i="1"/>
  <c r="D19" i="1" s="1"/>
  <c r="C20" i="1"/>
  <c r="E20" i="1" s="1"/>
  <c r="C21" i="1"/>
  <c r="D21" i="1" s="1"/>
  <c r="C22" i="1"/>
  <c r="E22" i="1" s="1"/>
  <c r="C23" i="1"/>
  <c r="D23" i="1" s="1"/>
  <c r="C24" i="1"/>
  <c r="D24" i="1" s="1"/>
  <c r="C25" i="1"/>
  <c r="D25" i="1" s="1"/>
  <c r="C26" i="1"/>
  <c r="E26" i="1" s="1"/>
  <c r="C27" i="1"/>
  <c r="D27" i="1" s="1"/>
  <c r="C28" i="1"/>
  <c r="E28" i="1" s="1"/>
  <c r="C9" i="1"/>
  <c r="E9" i="1" s="1"/>
  <c r="H30" i="1" l="1"/>
  <c r="D28" i="1"/>
  <c r="D20" i="1"/>
  <c r="D16" i="1"/>
  <c r="J9" i="1"/>
  <c r="J25" i="1"/>
  <c r="J17" i="1"/>
  <c r="K21" i="1"/>
  <c r="K30" i="1" s="1"/>
  <c r="E11" i="1"/>
  <c r="E30" i="1" s="1"/>
  <c r="E24" i="1"/>
  <c r="G27" i="1"/>
  <c r="G19" i="1"/>
  <c r="G15" i="1"/>
  <c r="H23" i="1"/>
  <c r="H11" i="1"/>
  <c r="J28" i="1"/>
  <c r="J24" i="1"/>
  <c r="J20" i="1"/>
  <c r="J16" i="1"/>
  <c r="J12" i="1"/>
  <c r="D26" i="1"/>
  <c r="D22" i="1"/>
  <c r="D14" i="1"/>
  <c r="E12" i="1"/>
  <c r="E17" i="1"/>
  <c r="E21" i="1"/>
  <c r="E25" i="1"/>
  <c r="G26" i="1"/>
  <c r="G22" i="1"/>
  <c r="G18" i="1"/>
  <c r="G14" i="1"/>
  <c r="G10" i="1"/>
  <c r="J27" i="1"/>
  <c r="J23" i="1"/>
  <c r="J19" i="1"/>
  <c r="J15" i="1"/>
  <c r="J11" i="1"/>
  <c r="J13" i="1"/>
  <c r="D9" i="1"/>
  <c r="D13" i="1"/>
  <c r="G9" i="1"/>
  <c r="G25" i="1"/>
  <c r="G21" i="1"/>
  <c r="G17" i="1"/>
  <c r="G13" i="1"/>
  <c r="J26" i="1"/>
  <c r="J22" i="1"/>
  <c r="J18" i="1"/>
  <c r="J14" i="1"/>
  <c r="J10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<sst xmlns="http://schemas.openxmlformats.org/spreadsheetml/2006/main" count="14" uniqueCount="9">
  <si>
    <t>Month</t>
  </si>
  <si>
    <t>Diaper Consumption
(48-unit bags)</t>
  </si>
  <si>
    <t>Maternity Clinic</t>
  </si>
  <si>
    <t>Diaper Consumption Data</t>
  </si>
  <si>
    <t>Error</t>
  </si>
  <si>
    <t>Naïve forecast</t>
  </si>
  <si>
    <t>MSE</t>
  </si>
  <si>
    <t>Simple average forecast</t>
  </si>
  <si>
    <t>3 point moving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</si>
</sst>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9" fontId="0" fillId="0" borderId="1" xfId="2" applyFont="1" applyFill="1" applyBorder="1"/>
    <xf numFmtId="9" fontId="0" fillId="0" borderId="1" xfId="2" applyFont="1" applyFill="1" applyBorder="1" applyAlignment="1">
      <alignment wrapText="1"/>
    </xf>
    <xf numFmtId="0" fontId="1" fillId="0" borderId="1" xfId="0" applyFont="1" applyFill="1" applyBorder="1"/>
    <xf numFmtId="9" fontId="1" fillId="0" borderId="1" xfId="2" applyFont="1" applyFill="1" applyBorder="1"/>
    <xf numFmtId="43" fontId="1" fillId="0" borderId="1" xfId="1" applyFont="1" applyFill="1" applyBorder="1"/>
    <xf numFmtId="164" fontId="0" fillId="0" borderId="1" xfId="1" applyNumberFormat="1" applyFont="1" applyFill="1" applyBorder="1"/>
    <xf numFmtId="164" fontId="0" fillId="0" borderId="1" xfId="1" applyNumberFormat="1" applyFont="1" applyFill="1" applyBorder="1" applyAlignment="1">
      <alignment wrapText="1"/>
    </xf>
    <xf numFmtId="164" fontId="1" fillId="0" borderId="1" xfId="1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showGridLines="0" tabSelected="1" workbookViewId="0">
      <selection activeCell="I29" sqref="I29"/>
    </sheetView>
  </sheetViews>
  <sheetFormatPr defaultRowHeight="15" x14ac:dyDescent="0.25"/>
  <cols>
    <col min="1" max="1" width="9.85546875" style="2" customWidth="1"/>
    <col min="2" max="2" width="12.85546875" style="2" customWidth="1"/>
    <col min="3" max="3" width="9.140625" style="3"/>
    <col min="4" max="4" width="9.140625" style="8"/>
    <col min="5" max="5" width="9.5703125" style="3" bestFit="1" customWidth="1"/>
    <col min="6" max="6" width="9.140625" style="13"/>
    <col min="7" max="7" width="9.140625" style="8"/>
    <col min="8" max="8" width="10.5703125" style="3" bestFit="1" customWidth="1"/>
    <col min="9" max="9" width="9.140625" style="13"/>
    <col min="10" max="10" width="9.140625" style="8"/>
    <col min="11" max="11" width="9.5703125" style="3" bestFit="1" customWidth="1"/>
    <col min="12" max="16384" width="9.140625" style="3"/>
  </cols>
  <sheetData>
    <row r="1" spans="1:11" ht="18.75" x14ac:dyDescent="0.3">
      <c r="A1" s="1" t="s">
        <v>2</v>
      </c>
    </row>
    <row r="2" spans="1:11" x14ac:dyDescent="0.25">
      <c r="A2" s="4" t="s">
        <v>3</v>
      </c>
    </row>
    <row r="4" spans="1:11" s="7" customFormat="1" ht="60" x14ac:dyDescent="0.25">
      <c r="A4" s="6" t="s">
        <v>0</v>
      </c>
      <c r="B4" s="6" t="s">
        <v>1</v>
      </c>
      <c r="C4" s="7" t="s">
        <v>5</v>
      </c>
      <c r="D4" s="9" t="s">
        <v>4</v>
      </c>
      <c r="E4" s="7" t="s">
        <v>6</v>
      </c>
      <c r="F4" s="14" t="s">
        <v>7</v>
      </c>
      <c r="G4" s="9" t="s">
        <v>4</v>
      </c>
      <c r="H4" s="7" t="s">
        <v>6</v>
      </c>
      <c r="I4" s="14" t="s">
        <v>8</v>
      </c>
      <c r="J4" s="9" t="s">
        <v>4</v>
      </c>
      <c r="K4" s="7" t="s">
        <v>6</v>
      </c>
    </row>
    <row r="5" spans="1:11" x14ac:dyDescent="0.25">
      <c r="A5" s="2">
        <v>1</v>
      </c>
      <c r="B5" s="2">
        <v>163</v>
      </c>
    </row>
    <row r="6" spans="1:11" x14ac:dyDescent="0.25">
      <c r="A6" s="2">
        <f>A5+1</f>
        <v>2</v>
      </c>
      <c r="B6" s="2">
        <v>258</v>
      </c>
    </row>
    <row r="7" spans="1:11" x14ac:dyDescent="0.25">
      <c r="A7" s="2">
        <f t="shared" ref="A7:A28" si="0">A6+1</f>
        <v>3</v>
      </c>
      <c r="B7" s="2">
        <v>356</v>
      </c>
    </row>
    <row r="8" spans="1:11" x14ac:dyDescent="0.25">
      <c r="A8" s="2">
        <f t="shared" si="0"/>
        <v>4</v>
      </c>
      <c r="B8" s="2">
        <v>262</v>
      </c>
    </row>
    <row r="9" spans="1:11" x14ac:dyDescent="0.25">
      <c r="A9" s="2">
        <f t="shared" si="0"/>
        <v>5</v>
      </c>
      <c r="B9" s="2">
        <v>300</v>
      </c>
      <c r="C9" s="3">
        <f>B8</f>
        <v>262</v>
      </c>
      <c r="D9" s="8">
        <f>(B9-C9)/B9</f>
        <v>0.12666666666666668</v>
      </c>
      <c r="E9" s="3">
        <f>(B9-C9)^2</f>
        <v>1444</v>
      </c>
      <c r="F9" s="13">
        <f>AVERAGE(B5:B8)</f>
        <v>259.75</v>
      </c>
      <c r="G9" s="8">
        <f>(B9-F9)/B9</f>
        <v>0.13416666666666666</v>
      </c>
      <c r="H9" s="3">
        <f>(B9-F9)^2</f>
        <v>1620.0625</v>
      </c>
      <c r="I9" s="13">
        <f>AVERAGE(B6:B8)</f>
        <v>292</v>
      </c>
      <c r="J9" s="8">
        <f>(B9-I9)/B9</f>
        <v>2.6666666666666668E-2</v>
      </c>
      <c r="K9" s="3">
        <f>(B9-I9)^2</f>
        <v>64</v>
      </c>
    </row>
    <row r="10" spans="1:11" x14ac:dyDescent="0.25">
      <c r="A10" s="2">
        <f t="shared" si="0"/>
        <v>6</v>
      </c>
      <c r="B10" s="2">
        <v>339</v>
      </c>
      <c r="C10" s="3">
        <f t="shared" ref="C10:C29" si="1">B9</f>
        <v>300</v>
      </c>
      <c r="D10" s="8">
        <f t="shared" ref="D10:D28" si="2">(B10-C10)/B10</f>
        <v>0.11504424778761062</v>
      </c>
      <c r="E10" s="3">
        <f t="shared" ref="E10:E28" si="3">(B10-C10)^2</f>
        <v>1521</v>
      </c>
      <c r="F10" s="13">
        <f>AVERAGE(B5:B9)</f>
        <v>267.8</v>
      </c>
      <c r="G10" s="8">
        <f t="shared" ref="G10:G28" si="4">(B10-F10)/B10</f>
        <v>0.21002949852507372</v>
      </c>
      <c r="H10" s="3">
        <f t="shared" ref="H10:H28" si="5">(B10-F10)^2</f>
        <v>5069.4399999999987</v>
      </c>
      <c r="I10" s="13">
        <f t="shared" ref="I10:I29" si="6">AVERAGE(B7:B9)</f>
        <v>306</v>
      </c>
      <c r="J10" s="8">
        <f t="shared" ref="J10:J28" si="7">(B10-I10)/B10</f>
        <v>9.7345132743362831E-2</v>
      </c>
      <c r="K10" s="3">
        <f t="shared" ref="K10:K28" si="8">(B10-I10)^2</f>
        <v>1089</v>
      </c>
    </row>
    <row r="11" spans="1:11" x14ac:dyDescent="0.25">
      <c r="A11" s="2">
        <f t="shared" si="0"/>
        <v>7</v>
      </c>
      <c r="B11" s="2">
        <v>299</v>
      </c>
      <c r="C11" s="3">
        <f t="shared" si="1"/>
        <v>339</v>
      </c>
      <c r="D11" s="8">
        <f t="shared" si="2"/>
        <v>-0.13377926421404682</v>
      </c>
      <c r="E11" s="3">
        <f t="shared" si="3"/>
        <v>1600</v>
      </c>
      <c r="F11" s="13">
        <f>AVERAGE(B5:B10)</f>
        <v>279.66666666666669</v>
      </c>
      <c r="G11" s="8">
        <f t="shared" si="4"/>
        <v>6.4659977703455898E-2</v>
      </c>
      <c r="H11" s="3">
        <f t="shared" si="5"/>
        <v>373.77777777777703</v>
      </c>
      <c r="I11" s="13">
        <f t="shared" si="6"/>
        <v>300.33333333333331</v>
      </c>
      <c r="J11" s="8">
        <f t="shared" si="7"/>
        <v>-4.4593088071348307E-3</v>
      </c>
      <c r="K11" s="3">
        <f t="shared" si="8"/>
        <v>1.7777777777777273</v>
      </c>
    </row>
    <row r="12" spans="1:11" x14ac:dyDescent="0.25">
      <c r="A12" s="2">
        <f t="shared" si="0"/>
        <v>8</v>
      </c>
      <c r="B12" s="2">
        <v>293</v>
      </c>
      <c r="C12" s="3">
        <f t="shared" si="1"/>
        <v>299</v>
      </c>
      <c r="D12" s="8">
        <f t="shared" si="2"/>
        <v>-2.0477815699658702E-2</v>
      </c>
      <c r="E12" s="3">
        <f t="shared" si="3"/>
        <v>36</v>
      </c>
      <c r="F12" s="13">
        <f>AVERAGE(B5:B11)</f>
        <v>282.42857142857144</v>
      </c>
      <c r="G12" s="8">
        <f t="shared" si="4"/>
        <v>3.6079960994636708E-2</v>
      </c>
      <c r="H12" s="3">
        <f t="shared" si="5"/>
        <v>111.75510204081598</v>
      </c>
      <c r="I12" s="13">
        <f t="shared" si="6"/>
        <v>312.66666666666669</v>
      </c>
      <c r="J12" s="8">
        <f t="shared" si="7"/>
        <v>-6.7121729237770253E-2</v>
      </c>
      <c r="K12" s="3">
        <f t="shared" si="8"/>
        <v>386.77777777777851</v>
      </c>
    </row>
    <row r="13" spans="1:11" x14ac:dyDescent="0.25">
      <c r="A13" s="2">
        <f t="shared" si="0"/>
        <v>9</v>
      </c>
      <c r="B13" s="2">
        <v>360</v>
      </c>
      <c r="C13" s="3">
        <f t="shared" si="1"/>
        <v>293</v>
      </c>
      <c r="D13" s="8">
        <f t="shared" si="2"/>
        <v>0.18611111111111112</v>
      </c>
      <c r="E13" s="3">
        <f t="shared" si="3"/>
        <v>4489</v>
      </c>
      <c r="F13" s="13">
        <f>AVERAGE(B5:B12)</f>
        <v>283.75</v>
      </c>
      <c r="G13" s="8">
        <f t="shared" si="4"/>
        <v>0.21180555555555555</v>
      </c>
      <c r="H13" s="3">
        <f t="shared" si="5"/>
        <v>5814.0625</v>
      </c>
      <c r="I13" s="13">
        <f t="shared" si="6"/>
        <v>310.33333333333331</v>
      </c>
      <c r="J13" s="8">
        <f t="shared" si="7"/>
        <v>0.13796296296296301</v>
      </c>
      <c r="K13" s="3">
        <f t="shared" si="8"/>
        <v>2466.7777777777796</v>
      </c>
    </row>
    <row r="14" spans="1:11" x14ac:dyDescent="0.25">
      <c r="A14" s="2">
        <f t="shared" si="0"/>
        <v>10</v>
      </c>
      <c r="B14" s="2">
        <v>237</v>
      </c>
      <c r="C14" s="3">
        <f t="shared" si="1"/>
        <v>360</v>
      </c>
      <c r="D14" s="8">
        <f t="shared" si="2"/>
        <v>-0.51898734177215189</v>
      </c>
      <c r="E14" s="3">
        <f>(B14-C14)^2</f>
        <v>15129</v>
      </c>
      <c r="F14" s="13">
        <f>AVERAGE(B5:B13)</f>
        <v>292.22222222222223</v>
      </c>
      <c r="G14" s="8">
        <f t="shared" si="4"/>
        <v>-0.23300515705579</v>
      </c>
      <c r="H14" s="3">
        <f t="shared" si="5"/>
        <v>3049.4938271604947</v>
      </c>
      <c r="I14" s="13">
        <f t="shared" si="6"/>
        <v>317.33333333333331</v>
      </c>
      <c r="J14" s="8">
        <f t="shared" si="7"/>
        <v>-0.33895921237693383</v>
      </c>
      <c r="K14" s="3">
        <f t="shared" si="8"/>
        <v>6453.4444444444416</v>
      </c>
    </row>
    <row r="15" spans="1:11" x14ac:dyDescent="0.25">
      <c r="A15" s="2">
        <f t="shared" si="0"/>
        <v>11</v>
      </c>
      <c r="B15" s="2">
        <v>262</v>
      </c>
      <c r="C15" s="3">
        <f t="shared" si="1"/>
        <v>237</v>
      </c>
      <c r="D15" s="8">
        <f t="shared" si="2"/>
        <v>9.5419847328244281E-2</v>
      </c>
      <c r="E15" s="3">
        <f t="shared" si="3"/>
        <v>625</v>
      </c>
      <c r="F15" s="13">
        <f>AVERAGE(B5:B14)</f>
        <v>286.7</v>
      </c>
      <c r="G15" s="8">
        <f t="shared" si="4"/>
        <v>-9.4274809160305298E-2</v>
      </c>
      <c r="H15" s="3">
        <f t="shared" si="5"/>
        <v>610.08999999999946</v>
      </c>
      <c r="I15" s="13">
        <f t="shared" si="6"/>
        <v>296.66666666666669</v>
      </c>
      <c r="J15" s="8">
        <f t="shared" si="7"/>
        <v>-0.1323155216284988</v>
      </c>
      <c r="K15" s="3">
        <f t="shared" si="8"/>
        <v>1201.7777777777792</v>
      </c>
    </row>
    <row r="16" spans="1:11" x14ac:dyDescent="0.25">
      <c r="A16" s="2">
        <f t="shared" si="0"/>
        <v>12</v>
      </c>
      <c r="B16" s="2">
        <v>340</v>
      </c>
      <c r="C16" s="3">
        <f t="shared" si="1"/>
        <v>262</v>
      </c>
      <c r="D16" s="8">
        <f t="shared" si="2"/>
        <v>0.22941176470588234</v>
      </c>
      <c r="E16" s="3">
        <f t="shared" si="3"/>
        <v>6084</v>
      </c>
      <c r="F16" s="13">
        <f>AVERAGE(B5:B15)</f>
        <v>284.45454545454544</v>
      </c>
      <c r="G16" s="8">
        <f t="shared" si="4"/>
        <v>0.1633689839572193</v>
      </c>
      <c r="H16" s="3">
        <f t="shared" si="5"/>
        <v>3085.2975206611586</v>
      </c>
      <c r="I16" s="13">
        <f t="shared" si="6"/>
        <v>286.33333333333331</v>
      </c>
      <c r="J16" s="8">
        <f t="shared" si="7"/>
        <v>0.15784313725490201</v>
      </c>
      <c r="K16" s="3">
        <f t="shared" si="8"/>
        <v>2880.1111111111131</v>
      </c>
    </row>
    <row r="17" spans="1:11" x14ac:dyDescent="0.25">
      <c r="A17" s="2">
        <f t="shared" si="0"/>
        <v>13</v>
      </c>
      <c r="B17" s="2">
        <v>411</v>
      </c>
      <c r="C17" s="3">
        <f t="shared" si="1"/>
        <v>340</v>
      </c>
      <c r="D17" s="8">
        <f t="shared" si="2"/>
        <v>0.17274939172749393</v>
      </c>
      <c r="E17" s="3">
        <f t="shared" si="3"/>
        <v>5041</v>
      </c>
      <c r="F17" s="13">
        <f>AVERAGE(B5:B16)</f>
        <v>289.08333333333331</v>
      </c>
      <c r="G17" s="8">
        <f t="shared" si="4"/>
        <v>0.29663422546634233</v>
      </c>
      <c r="H17" s="3">
        <f t="shared" si="5"/>
        <v>14863.673611111115</v>
      </c>
      <c r="I17" s="13">
        <f t="shared" si="6"/>
        <v>279.66666666666669</v>
      </c>
      <c r="J17" s="8">
        <f t="shared" si="7"/>
        <v>0.31954582319545821</v>
      </c>
      <c r="K17" s="3">
        <f t="shared" si="8"/>
        <v>17248.444444444438</v>
      </c>
    </row>
    <row r="18" spans="1:11" x14ac:dyDescent="0.25">
      <c r="A18" s="2">
        <f t="shared" si="0"/>
        <v>14</v>
      </c>
      <c r="B18" s="2">
        <v>296</v>
      </c>
      <c r="C18" s="3">
        <f t="shared" si="1"/>
        <v>411</v>
      </c>
      <c r="D18" s="8">
        <f t="shared" si="2"/>
        <v>-0.38851351351351349</v>
      </c>
      <c r="E18" s="3">
        <f t="shared" si="3"/>
        <v>13225</v>
      </c>
      <c r="F18" s="13">
        <f>AVERAGE(B5:B17)</f>
        <v>298.46153846153845</v>
      </c>
      <c r="G18" s="8">
        <f t="shared" si="4"/>
        <v>-8.316008316008287E-3</v>
      </c>
      <c r="H18" s="3">
        <f t="shared" si="5"/>
        <v>6.0591715976330933</v>
      </c>
      <c r="I18" s="13">
        <f t="shared" si="6"/>
        <v>337.66666666666669</v>
      </c>
      <c r="J18" s="8">
        <f t="shared" si="7"/>
        <v>-0.14076576576576583</v>
      </c>
      <c r="K18" s="3">
        <f t="shared" si="8"/>
        <v>1736.1111111111127</v>
      </c>
    </row>
    <row r="19" spans="1:11" x14ac:dyDescent="0.25">
      <c r="A19" s="2">
        <f t="shared" si="0"/>
        <v>15</v>
      </c>
      <c r="B19" s="2">
        <v>486</v>
      </c>
      <c r="C19" s="3">
        <f t="shared" si="1"/>
        <v>296</v>
      </c>
      <c r="D19" s="8">
        <f t="shared" si="2"/>
        <v>0.39094650205761317</v>
      </c>
      <c r="E19" s="3">
        <f t="shared" si="3"/>
        <v>36100</v>
      </c>
      <c r="F19" s="13">
        <f>AVERAGE(B5:B18)</f>
        <v>298.28571428571428</v>
      </c>
      <c r="G19" s="8">
        <f t="shared" si="4"/>
        <v>0.38624338624338628</v>
      </c>
      <c r="H19" s="3">
        <f t="shared" si="5"/>
        <v>35236.65306122449</v>
      </c>
      <c r="I19" s="13">
        <f t="shared" si="6"/>
        <v>349</v>
      </c>
      <c r="J19" s="8">
        <f t="shared" si="7"/>
        <v>0.28189300411522633</v>
      </c>
      <c r="K19" s="3">
        <f t="shared" si="8"/>
        <v>18769</v>
      </c>
    </row>
    <row r="20" spans="1:11" x14ac:dyDescent="0.25">
      <c r="A20" s="2">
        <f t="shared" si="0"/>
        <v>16</v>
      </c>
      <c r="B20" s="2">
        <v>317</v>
      </c>
      <c r="C20" s="3">
        <f t="shared" si="1"/>
        <v>486</v>
      </c>
      <c r="D20" s="8">
        <f t="shared" si="2"/>
        <v>-0.53312302839116721</v>
      </c>
      <c r="E20" s="3">
        <f t="shared" si="3"/>
        <v>28561</v>
      </c>
      <c r="F20" s="13">
        <f>AVERAGE(B5:B19)</f>
        <v>310.8</v>
      </c>
      <c r="G20" s="8">
        <f t="shared" si="4"/>
        <v>1.9558359621451069E-2</v>
      </c>
      <c r="H20" s="3">
        <f t="shared" si="5"/>
        <v>38.439999999999856</v>
      </c>
      <c r="I20" s="13">
        <f t="shared" si="6"/>
        <v>397.66666666666669</v>
      </c>
      <c r="J20" s="8">
        <f t="shared" si="7"/>
        <v>-0.25446898002103058</v>
      </c>
      <c r="K20" s="3">
        <f t="shared" si="8"/>
        <v>6507.111111111114</v>
      </c>
    </row>
    <row r="21" spans="1:11" x14ac:dyDescent="0.25">
      <c r="A21" s="2">
        <f t="shared" si="0"/>
        <v>17</v>
      </c>
      <c r="B21" s="2">
        <v>443</v>
      </c>
      <c r="C21" s="3">
        <f t="shared" si="1"/>
        <v>317</v>
      </c>
      <c r="D21" s="8">
        <f t="shared" si="2"/>
        <v>0.28442437923250563</v>
      </c>
      <c r="E21" s="3">
        <f t="shared" si="3"/>
        <v>15876</v>
      </c>
      <c r="F21" s="13">
        <f>AVERAGE(B5:B20)</f>
        <v>311.1875</v>
      </c>
      <c r="G21" s="8">
        <f t="shared" si="4"/>
        <v>0.29754514672686228</v>
      </c>
      <c r="H21" s="3">
        <f t="shared" si="5"/>
        <v>17374.53515625</v>
      </c>
      <c r="I21" s="13">
        <f t="shared" si="6"/>
        <v>366.33333333333331</v>
      </c>
      <c r="J21" s="8">
        <f t="shared" si="7"/>
        <v>0.17306245297215955</v>
      </c>
      <c r="K21" s="3">
        <f t="shared" si="8"/>
        <v>5877.777777777781</v>
      </c>
    </row>
    <row r="22" spans="1:11" x14ac:dyDescent="0.25">
      <c r="A22" s="2">
        <f t="shared" si="0"/>
        <v>18</v>
      </c>
      <c r="B22" s="2">
        <v>449</v>
      </c>
      <c r="C22" s="3">
        <f t="shared" si="1"/>
        <v>443</v>
      </c>
      <c r="D22" s="8">
        <f t="shared" si="2"/>
        <v>1.3363028953229399E-2</v>
      </c>
      <c r="E22" s="3">
        <f t="shared" si="3"/>
        <v>36</v>
      </c>
      <c r="F22" s="13">
        <f>AVERAGE(B5:B21)</f>
        <v>318.94117647058823</v>
      </c>
      <c r="G22" s="8">
        <f t="shared" si="4"/>
        <v>0.28966330407441376</v>
      </c>
      <c r="H22" s="3">
        <f t="shared" si="5"/>
        <v>16915.297577854672</v>
      </c>
      <c r="I22" s="13">
        <f t="shared" si="6"/>
        <v>415.33333333333331</v>
      </c>
      <c r="J22" s="8">
        <f t="shared" si="7"/>
        <v>7.4981440237565006E-2</v>
      </c>
      <c r="K22" s="3">
        <f t="shared" si="8"/>
        <v>1133.4444444444457</v>
      </c>
    </row>
    <row r="23" spans="1:11" x14ac:dyDescent="0.25">
      <c r="A23" s="2">
        <f t="shared" si="0"/>
        <v>19</v>
      </c>
      <c r="B23" s="2">
        <v>414</v>
      </c>
      <c r="C23" s="3">
        <f t="shared" si="1"/>
        <v>449</v>
      </c>
      <c r="D23" s="8">
        <f t="shared" si="2"/>
        <v>-8.4541062801932368E-2</v>
      </c>
      <c r="E23" s="3">
        <f t="shared" si="3"/>
        <v>1225</v>
      </c>
      <c r="F23" s="13">
        <f>AVERAGE(B5:B22)</f>
        <v>326.16666666666669</v>
      </c>
      <c r="G23" s="8">
        <f t="shared" si="4"/>
        <v>0.21215780998389688</v>
      </c>
      <c r="H23" s="3">
        <f t="shared" si="5"/>
        <v>7714.6944444444407</v>
      </c>
      <c r="I23" s="13">
        <f t="shared" si="6"/>
        <v>403</v>
      </c>
      <c r="J23" s="8">
        <f t="shared" si="7"/>
        <v>2.6570048309178744E-2</v>
      </c>
      <c r="K23" s="3">
        <f t="shared" si="8"/>
        <v>121</v>
      </c>
    </row>
    <row r="24" spans="1:11" x14ac:dyDescent="0.25">
      <c r="A24" s="2">
        <f t="shared" si="0"/>
        <v>20</v>
      </c>
      <c r="B24" s="2">
        <v>424</v>
      </c>
      <c r="C24" s="3">
        <f t="shared" si="1"/>
        <v>414</v>
      </c>
      <c r="D24" s="8">
        <f t="shared" si="2"/>
        <v>2.358490566037736E-2</v>
      </c>
      <c r="E24" s="3">
        <f t="shared" si="3"/>
        <v>100</v>
      </c>
      <c r="F24" s="13">
        <f>AVERAGE(B5:B23)</f>
        <v>330.78947368421052</v>
      </c>
      <c r="G24" s="8">
        <f t="shared" si="4"/>
        <v>0.2198361469712016</v>
      </c>
      <c r="H24" s="3">
        <f t="shared" si="5"/>
        <v>8688.2022160664837</v>
      </c>
      <c r="I24" s="13">
        <f t="shared" si="6"/>
        <v>435.33333333333331</v>
      </c>
      <c r="J24" s="8">
        <f t="shared" si="7"/>
        <v>-2.6729559748427629E-2</v>
      </c>
      <c r="K24" s="3">
        <f t="shared" si="8"/>
        <v>128.444444444444</v>
      </c>
    </row>
    <row r="25" spans="1:11" x14ac:dyDescent="0.25">
      <c r="A25" s="2">
        <f t="shared" si="0"/>
        <v>21</v>
      </c>
      <c r="B25" s="2">
        <v>561</v>
      </c>
      <c r="C25" s="3">
        <f t="shared" si="1"/>
        <v>424</v>
      </c>
      <c r="D25" s="8">
        <f t="shared" si="2"/>
        <v>0.24420677361853832</v>
      </c>
      <c r="E25" s="3">
        <f t="shared" si="3"/>
        <v>18769</v>
      </c>
      <c r="F25" s="13">
        <f>AVERAGE(B5:B24)</f>
        <v>335.45</v>
      </c>
      <c r="G25" s="8">
        <f t="shared" si="4"/>
        <v>0.40204991087344033</v>
      </c>
      <c r="H25" s="3">
        <f t="shared" si="5"/>
        <v>50872.802500000005</v>
      </c>
      <c r="I25" s="13">
        <f t="shared" si="6"/>
        <v>429</v>
      </c>
      <c r="J25" s="8">
        <f t="shared" si="7"/>
        <v>0.23529411764705882</v>
      </c>
      <c r="K25" s="3">
        <f t="shared" si="8"/>
        <v>17424</v>
      </c>
    </row>
    <row r="26" spans="1:11" x14ac:dyDescent="0.25">
      <c r="A26" s="2">
        <f t="shared" si="0"/>
        <v>22</v>
      </c>
      <c r="B26" s="2">
        <v>576</v>
      </c>
      <c r="C26" s="3">
        <f t="shared" si="1"/>
        <v>561</v>
      </c>
      <c r="D26" s="8">
        <f t="shared" si="2"/>
        <v>2.6041666666666668E-2</v>
      </c>
      <c r="E26" s="3">
        <f t="shared" si="3"/>
        <v>225</v>
      </c>
      <c r="F26" s="13">
        <f>AVERAGE(B5:B25)</f>
        <v>346.1904761904762</v>
      </c>
      <c r="G26" s="8">
        <f t="shared" si="4"/>
        <v>0.39897486772486768</v>
      </c>
      <c r="H26" s="3">
        <f t="shared" si="5"/>
        <v>52812.417233560082</v>
      </c>
      <c r="I26" s="13">
        <f t="shared" si="6"/>
        <v>466.33333333333331</v>
      </c>
      <c r="J26" s="8">
        <f t="shared" si="7"/>
        <v>0.19039351851851855</v>
      </c>
      <c r="K26" s="3">
        <f t="shared" si="8"/>
        <v>12026.777777777783</v>
      </c>
    </row>
    <row r="27" spans="1:11" x14ac:dyDescent="0.25">
      <c r="A27" s="2">
        <f t="shared" si="0"/>
        <v>23</v>
      </c>
      <c r="B27" s="2">
        <v>622</v>
      </c>
      <c r="C27" s="3">
        <f t="shared" si="1"/>
        <v>576</v>
      </c>
      <c r="D27" s="8">
        <f t="shared" si="2"/>
        <v>7.3954983922829579E-2</v>
      </c>
      <c r="E27" s="3">
        <f t="shared" si="3"/>
        <v>2116</v>
      </c>
      <c r="F27" s="13">
        <f>AVERAGE(B5:B26)</f>
        <v>356.63636363636363</v>
      </c>
      <c r="G27" s="8">
        <f t="shared" si="4"/>
        <v>0.42662964045600704</v>
      </c>
      <c r="H27" s="3">
        <f t="shared" si="5"/>
        <v>70417.859504132241</v>
      </c>
      <c r="I27" s="13">
        <f t="shared" si="6"/>
        <v>520.33333333333337</v>
      </c>
      <c r="J27" s="8">
        <f t="shared" si="7"/>
        <v>0.16345123258306532</v>
      </c>
      <c r="K27" s="3">
        <f t="shared" si="8"/>
        <v>10336.111111111104</v>
      </c>
    </row>
    <row r="28" spans="1:11" x14ac:dyDescent="0.25">
      <c r="A28" s="2">
        <f t="shared" si="0"/>
        <v>24</v>
      </c>
      <c r="B28" s="2">
        <v>547</v>
      </c>
      <c r="C28" s="3">
        <f t="shared" si="1"/>
        <v>622</v>
      </c>
      <c r="D28" s="8">
        <f t="shared" si="2"/>
        <v>-0.13711151736745886</v>
      </c>
      <c r="E28" s="3">
        <f t="shared" si="3"/>
        <v>5625</v>
      </c>
      <c r="F28" s="13">
        <f>AVERAGE(B5:B27)</f>
        <v>368.17391304347825</v>
      </c>
      <c r="G28" s="8">
        <f t="shared" si="4"/>
        <v>0.32692154836658455</v>
      </c>
      <c r="H28" s="3">
        <f t="shared" si="5"/>
        <v>31978.769376181477</v>
      </c>
      <c r="I28" s="13">
        <f t="shared" si="6"/>
        <v>586.33333333333337</v>
      </c>
      <c r="J28" s="8">
        <f t="shared" si="7"/>
        <v>-7.1907373552711831E-2</v>
      </c>
      <c r="K28" s="3">
        <f t="shared" si="8"/>
        <v>1547.111111111114</v>
      </c>
    </row>
    <row r="29" spans="1:11" x14ac:dyDescent="0.25">
      <c r="A29" s="2">
        <v>25</v>
      </c>
      <c r="C29" s="3">
        <f t="shared" si="1"/>
        <v>547</v>
      </c>
      <c r="F29" s="13">
        <f>AVERAGE(B5:B28)</f>
        <v>375.625</v>
      </c>
      <c r="I29" s="13">
        <f t="shared" si="6"/>
        <v>581.66666666666663</v>
      </c>
    </row>
    <row r="30" spans="1:11" s="10" customFormat="1" x14ac:dyDescent="0.25">
      <c r="A30" s="5"/>
      <c r="B30" s="5"/>
      <c r="D30" s="11" t="s">
        <v>6</v>
      </c>
      <c r="E30" s="12">
        <f>AVERAGE(E9:E29)</f>
        <v>7891.35</v>
      </c>
      <c r="F30" s="15"/>
      <c r="G30" s="12"/>
      <c r="H30" s="12">
        <f t="shared" ref="H30" si="9">AVERAGE(H9:H29)</f>
        <v>16332.669154003142</v>
      </c>
      <c r="I30" s="15"/>
      <c r="J30" s="12"/>
      <c r="K30" s="12">
        <f t="shared" ref="K30" si="10">AVERAGE(K9:K29)</f>
        <v>5369.95</v>
      </c>
    </row>
  </sheetData>
  <pageMargins left="0.7" right="0.7" top="0.75" bottom="0.75" header="0.3" footer="0.3"/>
  <pageSetup paperSize="9" orientation="portrait" horizontalDpi="360" verticalDpi="360" r:id="rId1"/>
  <ignoredErrors>
    <ignoredError sqref="F9:F28 I9:I2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Scofied</cp:lastModifiedBy>
  <dcterms:created xsi:type="dcterms:W3CDTF">2014-07-03T20:01:20Z</dcterms:created>
  <dcterms:modified xsi:type="dcterms:W3CDTF">2020-04-22T16:41:58Z</dcterms:modified>
</cp:coreProperties>
</file>