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9F51149-C91E-4967-A9E7-66C83D27A365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Instructions" sheetId="2" r:id="rId1"/>
    <sheet name="Depreciation Schedule" sheetId="1" r:id="rId2"/>
    <sheet name="answer" sheetId="3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3" l="1"/>
  <c r="L13" i="3"/>
  <c r="K13" i="3"/>
  <c r="I13" i="3"/>
  <c r="K12" i="3"/>
  <c r="J12" i="3"/>
  <c r="G12" i="3"/>
  <c r="I12" i="3" s="1"/>
  <c r="K11" i="3"/>
  <c r="J11" i="3"/>
  <c r="G11" i="3"/>
  <c r="I11" i="3" s="1"/>
  <c r="L11" i="3" s="1"/>
  <c r="J10" i="3"/>
  <c r="K10" i="3" s="1"/>
  <c r="I10" i="3"/>
  <c r="L10" i="3" s="1"/>
  <c r="G10" i="3"/>
  <c r="J9" i="3"/>
  <c r="L9" i="3" s="1"/>
  <c r="I9" i="3"/>
  <c r="G9" i="3"/>
  <c r="K8" i="3"/>
  <c r="J8" i="3"/>
  <c r="H8" i="3"/>
  <c r="G8" i="3"/>
  <c r="I8" i="3" s="1"/>
  <c r="J7" i="3"/>
  <c r="K7" i="3" s="1"/>
  <c r="I7" i="3"/>
  <c r="L7" i="3" s="1"/>
  <c r="H7" i="3"/>
  <c r="G7" i="3"/>
  <c r="K6" i="3"/>
  <c r="J6" i="3"/>
  <c r="H6" i="3"/>
  <c r="G6" i="3"/>
  <c r="I6" i="3" s="1"/>
  <c r="J5" i="3"/>
  <c r="K5" i="3" s="1"/>
  <c r="I5" i="3"/>
  <c r="L5" i="3" s="1"/>
  <c r="H5" i="3"/>
  <c r="G5" i="3"/>
  <c r="K4" i="3"/>
  <c r="J4" i="3"/>
  <c r="H4" i="3"/>
  <c r="G4" i="3"/>
  <c r="I4" i="3" s="1"/>
  <c r="L3" i="3"/>
  <c r="K3" i="3"/>
  <c r="I3" i="3"/>
  <c r="J2" i="3"/>
  <c r="J14" i="3" s="1"/>
  <c r="H2" i="3"/>
  <c r="H14" i="3" s="1"/>
  <c r="G2" i="3"/>
  <c r="G14" i="3" s="1"/>
  <c r="I37" i="1"/>
  <c r="L36" i="1"/>
  <c r="L37" i="1" s="1"/>
  <c r="L26" i="1"/>
  <c r="L27" i="1"/>
  <c r="L28" i="1"/>
  <c r="L29" i="1"/>
  <c r="L30" i="1"/>
  <c r="L31" i="1"/>
  <c r="L32" i="1"/>
  <c r="L33" i="1"/>
  <c r="L34" i="1"/>
  <c r="L35" i="1"/>
  <c r="L25" i="1"/>
  <c r="J25" i="1"/>
  <c r="I26" i="1"/>
  <c r="I27" i="1"/>
  <c r="I28" i="1"/>
  <c r="I29" i="1"/>
  <c r="I30" i="1"/>
  <c r="I31" i="1"/>
  <c r="I32" i="1"/>
  <c r="I33" i="1"/>
  <c r="I34" i="1"/>
  <c r="I35" i="1"/>
  <c r="I36" i="1"/>
  <c r="I25" i="1"/>
  <c r="H25" i="1"/>
  <c r="H31" i="1"/>
  <c r="J31" i="1"/>
  <c r="H27" i="1"/>
  <c r="K25" i="1"/>
  <c r="K26" i="1"/>
  <c r="K30" i="1"/>
  <c r="K35" i="1"/>
  <c r="K36" i="1"/>
  <c r="J18" i="1"/>
  <c r="H8" i="1"/>
  <c r="K8" i="1" s="1"/>
  <c r="J8" i="1"/>
  <c r="J16" i="1"/>
  <c r="K16" i="1" s="1"/>
  <c r="G25" i="1"/>
  <c r="G27" i="1"/>
  <c r="G28" i="1"/>
  <c r="G29" i="1"/>
  <c r="G30" i="1"/>
  <c r="G31" i="1"/>
  <c r="G32" i="1"/>
  <c r="G33" i="1"/>
  <c r="G34" i="1"/>
  <c r="G35" i="1"/>
  <c r="H30" i="1"/>
  <c r="J35" i="1"/>
  <c r="J34" i="1"/>
  <c r="K34" i="1" s="1"/>
  <c r="J33" i="1"/>
  <c r="K33" i="1" s="1"/>
  <c r="J32" i="1"/>
  <c r="K32" i="1" s="1"/>
  <c r="J30" i="1"/>
  <c r="J29" i="1"/>
  <c r="K29" i="1" s="1"/>
  <c r="J28" i="1"/>
  <c r="K28" i="1" s="1"/>
  <c r="J27" i="1"/>
  <c r="K27" i="1" s="1"/>
  <c r="H29" i="1"/>
  <c r="H28" i="1"/>
  <c r="H14" i="1"/>
  <c r="H12" i="1"/>
  <c r="H10" i="1"/>
  <c r="K10" i="1" s="1"/>
  <c r="H11" i="1"/>
  <c r="K11" i="1" s="1"/>
  <c r="G20" i="1"/>
  <c r="H13" i="1"/>
  <c r="K13" i="1" s="1"/>
  <c r="D37" i="1"/>
  <c r="K18" i="1"/>
  <c r="J17" i="1"/>
  <c r="K17" i="1"/>
  <c r="J15" i="1"/>
  <c r="K15" i="1"/>
  <c r="J14" i="1"/>
  <c r="K14" i="1" s="1"/>
  <c r="J13" i="1"/>
  <c r="J12" i="1"/>
  <c r="K12" i="1" s="1"/>
  <c r="J11" i="1"/>
  <c r="J10" i="1"/>
  <c r="D20" i="1"/>
  <c r="L12" i="3" l="1"/>
  <c r="L4" i="3"/>
  <c r="L6" i="3"/>
  <c r="L8" i="3"/>
  <c r="I2" i="3"/>
  <c r="K9" i="3"/>
  <c r="K2" i="3"/>
  <c r="K14" i="3" s="1"/>
  <c r="K20" i="1"/>
  <c r="J37" i="1"/>
  <c r="K31" i="1"/>
  <c r="K37" i="1"/>
  <c r="J20" i="1"/>
  <c r="H37" i="1"/>
  <c r="G37" i="1"/>
  <c r="H20" i="1"/>
  <c r="I14" i="3" l="1"/>
  <c r="L2" i="3"/>
  <c r="L14" i="3" s="1"/>
</calcChain>
</file>

<file path=xl/sharedStrings.xml><?xml version="1.0" encoding="utf-8"?>
<sst xmlns="http://schemas.openxmlformats.org/spreadsheetml/2006/main" count="158" uniqueCount="58">
  <si>
    <t>Acc 3043</t>
  </si>
  <si>
    <t>Chapter 10 Homework</t>
  </si>
  <si>
    <t>Asset No.</t>
  </si>
  <si>
    <t>Date in Service</t>
  </si>
  <si>
    <t>Life</t>
  </si>
  <si>
    <t>Asset Description</t>
  </si>
  <si>
    <t>Basis</t>
  </si>
  <si>
    <t>Bonus Depreciation</t>
  </si>
  <si>
    <t>Beginning A/D</t>
  </si>
  <si>
    <t>Book</t>
  </si>
  <si>
    <t>Ending A/D</t>
  </si>
  <si>
    <t>Building</t>
  </si>
  <si>
    <t>Land</t>
  </si>
  <si>
    <t>Furniture &amp; Fixtures</t>
  </si>
  <si>
    <t>Computer Equipment</t>
  </si>
  <si>
    <t>Software</t>
  </si>
  <si>
    <t>Landscaping</t>
  </si>
  <si>
    <t>Industrial Machine</t>
  </si>
  <si>
    <t>N/A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</si>
  <si>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</si>
  <si>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</si>
  <si>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</si>
  <si>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</si>
  <si>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</si>
  <si>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</si>
  <si>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</si>
  <si>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</si>
  <si>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</si>
  <si>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</si>
  <si>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</si>
  <si>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</si>
  <si>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Tax</t>
  </si>
  <si>
    <t>Instructions</t>
  </si>
  <si>
    <t>Due Date:</t>
  </si>
  <si>
    <t>Possible Points</t>
  </si>
  <si>
    <t>On the tab marked 'Depreciation Schedule' complete the following items:</t>
  </si>
  <si>
    <t>Apply the appropriate tax depreciable life to each asset</t>
  </si>
  <si>
    <t>Calculate the beginning accumulated depreciation for each asset. Include any allowable bonus depreciation in this amount</t>
  </si>
  <si>
    <t>Calculate the current year tax depreciation for each asset.</t>
  </si>
  <si>
    <t>Calculate the book to tax difference on the depreciation of these assets. Use the book depreciation schedule provided. Do not adjust or review the calculations on the book schedule.</t>
  </si>
  <si>
    <t>01.01.2016</t>
  </si>
  <si>
    <t>You may work in a group for this assignment. Each group only needs to submit one copy of the completed Excel file.</t>
  </si>
  <si>
    <t xml:space="preserve">02.19.21 </t>
  </si>
  <si>
    <t>Spring 2021</t>
  </si>
  <si>
    <t>Calculate any allowable bonus depreciation on each asset. Assume no sec. 179 deduction has been taken on any asset.</t>
  </si>
  <si>
    <t>02.10.2017</t>
  </si>
  <si>
    <t>03.15.2018</t>
  </si>
  <si>
    <t>04.15.2018</t>
  </si>
  <si>
    <t>04.15.2019</t>
  </si>
  <si>
    <t>07.20.2020</t>
  </si>
  <si>
    <t>2020 Depreciation</t>
  </si>
  <si>
    <t>07.21.2020</t>
  </si>
  <si>
    <t>07.25.2020</t>
  </si>
  <si>
    <t>Do not change any calculations on the 'book' depreciation schedule.</t>
  </si>
  <si>
    <t>Submit your completed Excel file via blackboard.</t>
  </si>
  <si>
    <t>List group members, if any, here:</t>
  </si>
  <si>
    <t>Begginning A/D+Bonusd Depr</t>
  </si>
  <si>
    <t xml:space="preserve">Book to Tax Depr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</si>
</sst>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2" fillId="0" borderId="0" xfId="1" applyNumberFormat="1" applyFont="1"/>
    <xf numFmtId="43" fontId="2" fillId="0" borderId="0" xfId="1" applyNumberFormat="1" applyFont="1"/>
    <xf numFmtId="164" fontId="3" fillId="0" borderId="2" xfId="1" applyNumberFormat="1" applyFont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164" fontId="2" fillId="0" borderId="0" xfId="1" quotePrefix="1" applyNumberFormat="1" applyFont="1" applyAlignment="1">
      <alignment horizontal="center" vertical="center"/>
    </xf>
    <xf numFmtId="164" fontId="2" fillId="0" borderId="0" xfId="1" quotePrefix="1" applyNumberFormat="1" applyFont="1"/>
    <xf numFmtId="164" fontId="2" fillId="0" borderId="1" xfId="1" applyNumberFormat="1" applyFont="1" applyBorder="1"/>
    <xf numFmtId="43" fontId="2" fillId="0" borderId="1" xfId="1" applyNumberFormat="1" applyFont="1" applyBorder="1"/>
    <xf numFmtId="164" fontId="3" fillId="0" borderId="0" xfId="1" applyNumberFormat="1" applyFont="1" applyAlignment="1">
      <alignment horizontal="center" vertical="center"/>
    </xf>
    <xf numFmtId="43" fontId="2" fillId="0" borderId="0" xfId="1" applyNumberFormat="1" applyFont="1" applyAlignment="1">
      <alignment horizontal="center" vertical="center"/>
    </xf>
    <xf numFmtId="0" fontId="2" fillId="0" borderId="0" xfId="0" applyFont="1"/>
    <xf numFmtId="16" fontId="2" fillId="0" borderId="0" xfId="0" quotePrefix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workbookViewId="0">
      <selection activeCell="B16" sqref="B16"/>
    </sheetView>
  </sheetViews>
  <sheetFormatPr defaultColWidth="8.6640625" defaultRowHeight="12.75" x14ac:dyDescent="0.2"/>
  <cols>
    <col min="1" max="1" width="13.109375" style="11" customWidth="1"/>
    <col min="2" max="16384" width="8.6640625" style="11"/>
  </cols>
  <sheetData>
    <row r="1" spans="1:2" x14ac:dyDescent="0.2">
      <c r="A1" s="1" t="s">
        <v>0</v>
      </c>
    </row>
    <row r="2" spans="1:2" x14ac:dyDescent="0.2">
      <c r="A2" s="1" t="s">
        <v>1</v>
      </c>
    </row>
    <row r="3" spans="1:2" x14ac:dyDescent="0.2">
      <c r="A3" s="1" t="s">
        <v>43</v>
      </c>
    </row>
    <row r="6" spans="1:2" x14ac:dyDescent="0.2">
      <c r="A6" s="1" t="s">
        <v>32</v>
      </c>
    </row>
    <row r="7" spans="1:2" x14ac:dyDescent="0.2">
      <c r="A7" s="1" t="s">
        <v>33</v>
      </c>
      <c r="B7" s="12" t="s">
        <v>42</v>
      </c>
    </row>
    <row r="8" spans="1:2" x14ac:dyDescent="0.2">
      <c r="A8" s="1" t="s">
        <v>34</v>
      </c>
      <c r="B8" s="11">
        <v>10</v>
      </c>
    </row>
    <row r="10" spans="1:2" x14ac:dyDescent="0.2">
      <c r="A10" s="11" t="s">
        <v>35</v>
      </c>
    </row>
    <row r="12" spans="1:2" x14ac:dyDescent="0.2">
      <c r="A12" s="11">
        <v>1</v>
      </c>
      <c r="B12" s="11" t="s">
        <v>36</v>
      </c>
    </row>
    <row r="13" spans="1:2" x14ac:dyDescent="0.2">
      <c r="A13" s="11">
        <v>2</v>
      </c>
      <c r="B13" s="11" t="s">
        <v>44</v>
      </c>
    </row>
    <row r="14" spans="1:2" x14ac:dyDescent="0.2">
      <c r="A14" s="11">
        <v>3</v>
      </c>
      <c r="B14" s="11" t="s">
        <v>37</v>
      </c>
    </row>
    <row r="15" spans="1:2" x14ac:dyDescent="0.2">
      <c r="A15" s="11">
        <v>4</v>
      </c>
      <c r="B15" s="11" t="s">
        <v>38</v>
      </c>
    </row>
    <row r="16" spans="1:2" x14ac:dyDescent="0.2">
      <c r="A16" s="11">
        <v>5</v>
      </c>
      <c r="B16" s="11" t="s">
        <v>39</v>
      </c>
    </row>
    <row r="18" spans="1:1" x14ac:dyDescent="0.2">
      <c r="A18" s="11" t="s">
        <v>53</v>
      </c>
    </row>
    <row r="19" spans="1:1" x14ac:dyDescent="0.2">
      <c r="A19" s="11" t="s">
        <v>41</v>
      </c>
    </row>
    <row r="20" spans="1:1" x14ac:dyDescent="0.2">
      <c r="A20" s="11" t="s">
        <v>54</v>
      </c>
    </row>
    <row r="22" spans="1:1" x14ac:dyDescent="0.2">
      <c r="A22" s="11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topLeftCell="D13" workbookViewId="0">
      <selection activeCell="A24" sqref="A24:L37"/>
    </sheetView>
  </sheetViews>
  <sheetFormatPr defaultColWidth="8.6640625" defaultRowHeight="12.75" x14ac:dyDescent="0.2"/>
  <cols>
    <col min="1" max="1" width="8.6640625" style="1"/>
    <col min="2" max="2" width="18.6640625" style="1" bestFit="1" customWidth="1"/>
    <col min="3" max="3" width="12.88671875" style="1" bestFit="1" customWidth="1"/>
    <col min="4" max="4" width="10.6640625" style="1" customWidth="1"/>
    <col min="5" max="5" width="9.33203125" style="2" customWidth="1"/>
    <col min="6" max="6" width="1.33203125" style="1" customWidth="1"/>
    <col min="7" max="7" width="17.6640625" style="1" bestFit="1" customWidth="1"/>
    <col min="8" max="8" width="13.44140625" style="1" bestFit="1" customWidth="1"/>
    <col min="9" max="9" width="22.88671875" style="1" bestFit="1" customWidth="1"/>
    <col min="10" max="10" width="16.6640625" style="1" bestFit="1" customWidth="1"/>
    <col min="11" max="11" width="11" style="1" bestFit="1" customWidth="1"/>
    <col min="12" max="12" width="14.44140625" style="1" bestFit="1" customWidth="1"/>
    <col min="13" max="16384" width="8.6640625" style="1"/>
  </cols>
  <sheetData>
    <row r="1" spans="1:11" x14ac:dyDescent="0.2">
      <c r="A1" s="1" t="s">
        <v>0</v>
      </c>
    </row>
    <row r="2" spans="1:11" x14ac:dyDescent="0.2">
      <c r="A2" s="1" t="s">
        <v>1</v>
      </c>
    </row>
    <row r="3" spans="1:11" x14ac:dyDescent="0.2">
      <c r="A3" s="1" t="s">
        <v>43</v>
      </c>
    </row>
    <row r="6" spans="1:11" x14ac:dyDescent="0.2">
      <c r="A6" s="9" t="s">
        <v>9</v>
      </c>
    </row>
    <row r="7" spans="1:11" ht="13.5" thickBot="1" x14ac:dyDescent="0.25">
      <c r="A7" s="3" t="s">
        <v>2</v>
      </c>
      <c r="B7" s="3" t="s">
        <v>5</v>
      </c>
      <c r="C7" s="3" t="s">
        <v>3</v>
      </c>
      <c r="D7" s="3" t="s">
        <v>6</v>
      </c>
      <c r="E7" s="4" t="s">
        <v>4</v>
      </c>
      <c r="F7" s="3"/>
      <c r="G7" s="3" t="s">
        <v>7</v>
      </c>
      <c r="H7" s="3" t="s">
        <v>8</v>
      </c>
      <c r="I7" s="3"/>
      <c r="J7" s="3" t="s">
        <v>50</v>
      </c>
      <c r="K7" s="3" t="s">
        <v>10</v>
      </c>
    </row>
    <row r="8" spans="1:11" x14ac:dyDescent="0.2">
      <c r="A8" s="5" t="s">
        <v>20</v>
      </c>
      <c r="B8" s="1" t="s">
        <v>11</v>
      </c>
      <c r="C8" s="6" t="s">
        <v>40</v>
      </c>
      <c r="D8" s="1">
        <v>950000</v>
      </c>
      <c r="E8" s="2">
        <v>10</v>
      </c>
      <c r="H8" s="1">
        <f>(D8/E8)*4</f>
        <v>380000</v>
      </c>
      <c r="J8" s="1">
        <f>D8/E8</f>
        <v>95000</v>
      </c>
      <c r="K8" s="1">
        <f>SUM(H8:J8)</f>
        <v>475000</v>
      </c>
    </row>
    <row r="9" spans="1:11" x14ac:dyDescent="0.2">
      <c r="A9" s="5" t="s">
        <v>21</v>
      </c>
      <c r="B9" s="1" t="s">
        <v>12</v>
      </c>
      <c r="C9" s="1" t="s">
        <v>40</v>
      </c>
      <c r="D9" s="1">
        <v>300000</v>
      </c>
      <c r="E9" s="10" t="s">
        <v>18</v>
      </c>
      <c r="G9" s="1">
        <v>0</v>
      </c>
      <c r="H9" s="1">
        <v>0</v>
      </c>
      <c r="J9" s="1">
        <v>0</v>
      </c>
      <c r="K9" s="1">
        <v>0</v>
      </c>
    </row>
    <row r="10" spans="1:11" x14ac:dyDescent="0.2">
      <c r="A10" s="5" t="s">
        <v>22</v>
      </c>
      <c r="B10" s="1" t="s">
        <v>13</v>
      </c>
      <c r="C10" s="1" t="s">
        <v>45</v>
      </c>
      <c r="D10" s="1">
        <v>75000</v>
      </c>
      <c r="E10" s="2">
        <v>10</v>
      </c>
      <c r="G10" s="1">
        <v>0</v>
      </c>
      <c r="H10" s="1">
        <f>(D10/E10)*3</f>
        <v>22500</v>
      </c>
      <c r="J10" s="1">
        <f>D10/E10</f>
        <v>7500</v>
      </c>
      <c r="K10" s="1">
        <f>SUM(H10:J10)</f>
        <v>30000</v>
      </c>
    </row>
    <row r="11" spans="1:11" x14ac:dyDescent="0.2">
      <c r="A11" s="5" t="s">
        <v>23</v>
      </c>
      <c r="B11" s="1" t="s">
        <v>14</v>
      </c>
      <c r="C11" s="1" t="s">
        <v>45</v>
      </c>
      <c r="D11" s="1">
        <v>35000</v>
      </c>
      <c r="E11" s="2">
        <v>10</v>
      </c>
      <c r="G11" s="1">
        <v>0</v>
      </c>
      <c r="H11" s="1">
        <f>(D11/E11)*3</f>
        <v>10500</v>
      </c>
      <c r="J11" s="1">
        <f>D11/E11</f>
        <v>3500</v>
      </c>
      <c r="K11" s="1">
        <f>SUM(H11:J11)</f>
        <v>14000</v>
      </c>
    </row>
    <row r="12" spans="1:11" x14ac:dyDescent="0.2">
      <c r="A12" s="5" t="s">
        <v>24</v>
      </c>
      <c r="B12" s="1" t="s">
        <v>15</v>
      </c>
      <c r="C12" s="1" t="s">
        <v>46</v>
      </c>
      <c r="D12" s="1">
        <v>20000</v>
      </c>
      <c r="E12" s="2">
        <v>10</v>
      </c>
      <c r="G12" s="1">
        <v>0</v>
      </c>
      <c r="H12" s="1">
        <f>(D12/E12)*2</f>
        <v>4000</v>
      </c>
      <c r="J12" s="1">
        <f>D12/E12</f>
        <v>2000</v>
      </c>
      <c r="K12" s="1">
        <f>SUM(H12:J12)</f>
        <v>6000</v>
      </c>
    </row>
    <row r="13" spans="1:11" x14ac:dyDescent="0.2">
      <c r="A13" s="5" t="s">
        <v>25</v>
      </c>
      <c r="B13" s="1" t="s">
        <v>16</v>
      </c>
      <c r="C13" s="1" t="s">
        <v>47</v>
      </c>
      <c r="D13" s="1">
        <v>15000</v>
      </c>
      <c r="E13" s="2">
        <v>10</v>
      </c>
      <c r="G13" s="1">
        <v>0</v>
      </c>
      <c r="H13" s="1">
        <f>D13/E13*2</f>
        <v>3000</v>
      </c>
      <c r="J13" s="1">
        <f>D13/E13</f>
        <v>1500</v>
      </c>
      <c r="K13" s="1">
        <f>SUM(H13:J13)</f>
        <v>4500</v>
      </c>
    </row>
    <row r="14" spans="1:11" x14ac:dyDescent="0.2">
      <c r="A14" s="5" t="s">
        <v>26</v>
      </c>
      <c r="B14" s="1" t="s">
        <v>13</v>
      </c>
      <c r="C14" s="1" t="s">
        <v>48</v>
      </c>
      <c r="D14" s="1">
        <v>80000</v>
      </c>
      <c r="E14" s="2">
        <v>10</v>
      </c>
      <c r="G14" s="1">
        <v>0</v>
      </c>
      <c r="H14" s="1">
        <f>D14/E14*1</f>
        <v>8000</v>
      </c>
      <c r="J14" s="1">
        <f>D14/E14</f>
        <v>8000</v>
      </c>
      <c r="K14" s="1">
        <f>SUM(H14:J14)</f>
        <v>16000</v>
      </c>
    </row>
    <row r="15" spans="1:11" x14ac:dyDescent="0.2">
      <c r="A15" s="5" t="s">
        <v>27</v>
      </c>
      <c r="B15" s="1" t="s">
        <v>17</v>
      </c>
      <c r="C15" s="1" t="s">
        <v>49</v>
      </c>
      <c r="D15" s="1">
        <v>1000000</v>
      </c>
      <c r="E15" s="2">
        <v>10</v>
      </c>
      <c r="G15" s="1">
        <v>0</v>
      </c>
      <c r="H15" s="1">
        <v>0</v>
      </c>
      <c r="J15" s="1">
        <f>D15/E15</f>
        <v>100000</v>
      </c>
      <c r="K15" s="1">
        <f>SUM(H15:J15)</f>
        <v>100000</v>
      </c>
    </row>
    <row r="16" spans="1:11" x14ac:dyDescent="0.2">
      <c r="A16" s="5" t="s">
        <v>28</v>
      </c>
      <c r="B16" s="1" t="s">
        <v>11</v>
      </c>
      <c r="C16" s="1" t="s">
        <v>51</v>
      </c>
      <c r="D16" s="1">
        <v>2500000</v>
      </c>
      <c r="E16" s="2">
        <v>10</v>
      </c>
      <c r="G16" s="1">
        <v>0</v>
      </c>
      <c r="H16" s="1">
        <v>0</v>
      </c>
      <c r="J16" s="1">
        <f>D16/E16</f>
        <v>250000</v>
      </c>
      <c r="K16" s="1">
        <f>SUM(H16:J16)</f>
        <v>250000</v>
      </c>
    </row>
    <row r="17" spans="1:12" x14ac:dyDescent="0.2">
      <c r="A17" s="5" t="s">
        <v>29</v>
      </c>
      <c r="B17" s="1" t="s">
        <v>14</v>
      </c>
      <c r="C17" s="1" t="s">
        <v>49</v>
      </c>
      <c r="D17" s="1">
        <v>30000</v>
      </c>
      <c r="E17" s="2">
        <v>10</v>
      </c>
      <c r="G17" s="1">
        <v>0</v>
      </c>
      <c r="H17" s="1">
        <v>0</v>
      </c>
      <c r="J17" s="1">
        <f>D17/E17</f>
        <v>3000</v>
      </c>
      <c r="K17" s="1">
        <f>SUM(H17:J17)</f>
        <v>3000</v>
      </c>
    </row>
    <row r="18" spans="1:12" x14ac:dyDescent="0.2">
      <c r="A18" s="5" t="s">
        <v>30</v>
      </c>
      <c r="B18" s="1" t="s">
        <v>13</v>
      </c>
      <c r="C18" s="1" t="s">
        <v>52</v>
      </c>
      <c r="D18" s="1">
        <v>27000</v>
      </c>
      <c r="E18" s="2">
        <v>10</v>
      </c>
      <c r="G18" s="1">
        <v>0</v>
      </c>
      <c r="H18" s="1">
        <v>0</v>
      </c>
      <c r="J18" s="1">
        <f>D18/E18</f>
        <v>2700</v>
      </c>
      <c r="K18" s="1">
        <f>SUM(H18:J18)</f>
        <v>2700</v>
      </c>
    </row>
    <row r="20" spans="1:12" x14ac:dyDescent="0.2">
      <c r="A20" s="1" t="s">
        <v>19</v>
      </c>
      <c r="D20" s="7">
        <f>SUM(D8:D19)</f>
        <v>5032000</v>
      </c>
      <c r="E20" s="8"/>
      <c r="F20" s="7"/>
      <c r="G20" s="7">
        <f>SUM(G8:G19)</f>
        <v>0</v>
      </c>
      <c r="H20" s="7">
        <f>SUM(H8:H19)</f>
        <v>428000</v>
      </c>
      <c r="I20" s="7"/>
      <c r="J20" s="7">
        <f>SUM(J8:J19)</f>
        <v>473200</v>
      </c>
      <c r="K20" s="7">
        <f>SUM(K8:K19)</f>
        <v>901200</v>
      </c>
    </row>
    <row r="23" spans="1:12" x14ac:dyDescent="0.2">
      <c r="A23" s="9" t="s">
        <v>31</v>
      </c>
    </row>
    <row r="24" spans="1:12" ht="13.5" thickBot="1" x14ac:dyDescent="0.25">
      <c r="A24" s="3" t="s">
        <v>2</v>
      </c>
      <c r="B24" s="3" t="s">
        <v>5</v>
      </c>
      <c r="C24" s="3" t="s">
        <v>3</v>
      </c>
      <c r="D24" s="3" t="s">
        <v>6</v>
      </c>
      <c r="E24" s="4" t="s">
        <v>4</v>
      </c>
      <c r="F24" s="3"/>
      <c r="G24" s="3" t="s">
        <v>7</v>
      </c>
      <c r="H24" s="3" t="s">
        <v>8</v>
      </c>
      <c r="I24" s="3" t="s">
        <v>56</v>
      </c>
      <c r="J24" s="3" t="s">
        <v>50</v>
      </c>
      <c r="K24" s="3" t="s">
        <v>10</v>
      </c>
      <c r="L24" s="3" t="s">
        <v>57</v>
      </c>
    </row>
    <row r="25" spans="1:12" x14ac:dyDescent="0.2">
      <c r="A25" s="5" t="s">
        <v>20</v>
      </c>
      <c r="B25" s="1" t="s">
        <v>11</v>
      </c>
      <c r="C25" s="6" t="s">
        <v>40</v>
      </c>
      <c r="D25" s="1">
        <v>950000</v>
      </c>
      <c r="E25" s="2">
        <v>10</v>
      </c>
      <c r="G25" s="1">
        <f>0.5*D25</f>
        <v>475000</v>
      </c>
      <c r="H25" s="1">
        <f>(D25/E25)*4</f>
        <v>380000</v>
      </c>
      <c r="I25" s="1">
        <f>G25+H25</f>
        <v>855000</v>
      </c>
      <c r="J25" s="1">
        <f>D25/E25</f>
        <v>95000</v>
      </c>
      <c r="K25" s="1">
        <f>J25+H25</f>
        <v>475000</v>
      </c>
      <c r="L25" s="1">
        <f>J25+I25</f>
        <v>950000</v>
      </c>
    </row>
    <row r="26" spans="1:12" x14ac:dyDescent="0.2">
      <c r="A26" s="5" t="s">
        <v>21</v>
      </c>
      <c r="B26" s="1" t="s">
        <v>12</v>
      </c>
      <c r="C26" s="1" t="s">
        <v>40</v>
      </c>
      <c r="D26" s="1">
        <v>300000</v>
      </c>
      <c r="E26" s="10" t="s">
        <v>18</v>
      </c>
      <c r="G26" s="1">
        <v>0</v>
      </c>
      <c r="I26" s="1">
        <f t="shared" ref="I26:I36" si="0">G26+H26</f>
        <v>0</v>
      </c>
      <c r="J26" s="1">
        <v>0</v>
      </c>
      <c r="K26" s="1">
        <f>J26+H26</f>
        <v>0</v>
      </c>
      <c r="L26" s="1">
        <f t="shared" ref="L26:L36" si="1">J26+I26</f>
        <v>0</v>
      </c>
    </row>
    <row r="27" spans="1:12" x14ac:dyDescent="0.2">
      <c r="A27" s="5" t="s">
        <v>22</v>
      </c>
      <c r="B27" s="1" t="s">
        <v>13</v>
      </c>
      <c r="C27" s="1" t="s">
        <v>45</v>
      </c>
      <c r="D27" s="1">
        <v>75000</v>
      </c>
      <c r="E27" s="2">
        <v>10</v>
      </c>
      <c r="G27" s="1">
        <f>0.5*D27</f>
        <v>37500</v>
      </c>
      <c r="H27" s="1">
        <f>(D27/E27)*3</f>
        <v>22500</v>
      </c>
      <c r="I27" s="1">
        <f t="shared" si="0"/>
        <v>60000</v>
      </c>
      <c r="J27" s="1">
        <f>D27/E27</f>
        <v>7500</v>
      </c>
      <c r="K27" s="1">
        <f>J27+H27</f>
        <v>30000</v>
      </c>
      <c r="L27" s="1">
        <f t="shared" si="1"/>
        <v>67500</v>
      </c>
    </row>
    <row r="28" spans="1:12" x14ac:dyDescent="0.2">
      <c r="A28" s="5" t="s">
        <v>23</v>
      </c>
      <c r="B28" s="1" t="s">
        <v>14</v>
      </c>
      <c r="C28" s="1" t="s">
        <v>45</v>
      </c>
      <c r="D28" s="1">
        <v>35000</v>
      </c>
      <c r="E28" s="2">
        <v>10</v>
      </c>
      <c r="G28" s="1">
        <f>0.5*D28</f>
        <v>17500</v>
      </c>
      <c r="H28" s="1">
        <f>(D28/E28)*3</f>
        <v>10500</v>
      </c>
      <c r="I28" s="1">
        <f t="shared" si="0"/>
        <v>28000</v>
      </c>
      <c r="J28" s="1">
        <f>D28/E28</f>
        <v>3500</v>
      </c>
      <c r="K28" s="1">
        <f>J28+H28</f>
        <v>14000</v>
      </c>
      <c r="L28" s="1">
        <f t="shared" si="1"/>
        <v>31500</v>
      </c>
    </row>
    <row r="29" spans="1:12" x14ac:dyDescent="0.2">
      <c r="A29" s="5" t="s">
        <v>24</v>
      </c>
      <c r="B29" s="1" t="s">
        <v>15</v>
      </c>
      <c r="C29" s="1" t="s">
        <v>46</v>
      </c>
      <c r="D29" s="1">
        <v>20000</v>
      </c>
      <c r="E29" s="2">
        <v>10</v>
      </c>
      <c r="G29" s="1">
        <f t="shared" ref="G29:G35" si="2">0.5*D29</f>
        <v>10000</v>
      </c>
      <c r="H29" s="1">
        <f>(D29/E29)*2</f>
        <v>4000</v>
      </c>
      <c r="I29" s="1">
        <f t="shared" si="0"/>
        <v>14000</v>
      </c>
      <c r="J29" s="1">
        <f>D29/E29</f>
        <v>2000</v>
      </c>
      <c r="K29" s="1">
        <f>J29+H29</f>
        <v>6000</v>
      </c>
      <c r="L29" s="1">
        <f t="shared" si="1"/>
        <v>16000</v>
      </c>
    </row>
    <row r="30" spans="1:12" x14ac:dyDescent="0.2">
      <c r="A30" s="5" t="s">
        <v>25</v>
      </c>
      <c r="B30" s="1" t="s">
        <v>16</v>
      </c>
      <c r="C30" s="1" t="s">
        <v>47</v>
      </c>
      <c r="D30" s="1">
        <v>15000</v>
      </c>
      <c r="E30" s="2">
        <v>10</v>
      </c>
      <c r="G30" s="1">
        <f t="shared" si="2"/>
        <v>7500</v>
      </c>
      <c r="H30" s="1">
        <f t="shared" ref="H30" si="3">(D30/E30)*2</f>
        <v>3000</v>
      </c>
      <c r="I30" s="1">
        <f t="shared" si="0"/>
        <v>10500</v>
      </c>
      <c r="J30" s="1">
        <f>D30/E30</f>
        <v>1500</v>
      </c>
      <c r="K30" s="1">
        <f>J30+H30</f>
        <v>4500</v>
      </c>
      <c r="L30" s="1">
        <f t="shared" si="1"/>
        <v>12000</v>
      </c>
    </row>
    <row r="31" spans="1:12" x14ac:dyDescent="0.2">
      <c r="A31" s="5" t="s">
        <v>26</v>
      </c>
      <c r="B31" s="1" t="s">
        <v>13</v>
      </c>
      <c r="C31" s="1" t="s">
        <v>48</v>
      </c>
      <c r="D31" s="1">
        <v>80000</v>
      </c>
      <c r="E31" s="2">
        <v>10</v>
      </c>
      <c r="G31" s="1">
        <f t="shared" si="2"/>
        <v>40000</v>
      </c>
      <c r="H31" s="1">
        <f>D31/E31*1</f>
        <v>8000</v>
      </c>
      <c r="I31" s="1">
        <f t="shared" si="0"/>
        <v>48000</v>
      </c>
      <c r="J31" s="1">
        <f>D31/E31</f>
        <v>8000</v>
      </c>
      <c r="K31" s="1">
        <f>J31+H31</f>
        <v>16000</v>
      </c>
      <c r="L31" s="1">
        <f t="shared" si="1"/>
        <v>56000</v>
      </c>
    </row>
    <row r="32" spans="1:12" x14ac:dyDescent="0.2">
      <c r="A32" s="5" t="s">
        <v>27</v>
      </c>
      <c r="B32" s="1" t="s">
        <v>17</v>
      </c>
      <c r="C32" s="1" t="s">
        <v>49</v>
      </c>
      <c r="D32" s="1">
        <v>1000000</v>
      </c>
      <c r="E32" s="2">
        <v>10</v>
      </c>
      <c r="G32" s="1">
        <f t="shared" si="2"/>
        <v>500000</v>
      </c>
      <c r="H32" s="1">
        <v>0</v>
      </c>
      <c r="I32" s="1">
        <f t="shared" si="0"/>
        <v>500000</v>
      </c>
      <c r="J32" s="1">
        <f>D32/E32</f>
        <v>100000</v>
      </c>
      <c r="K32" s="1">
        <f>J32+H32</f>
        <v>100000</v>
      </c>
      <c r="L32" s="1">
        <f t="shared" si="1"/>
        <v>600000</v>
      </c>
    </row>
    <row r="33" spans="1:12" x14ac:dyDescent="0.2">
      <c r="A33" s="5" t="s">
        <v>28</v>
      </c>
      <c r="B33" s="1" t="s">
        <v>11</v>
      </c>
      <c r="C33" s="1" t="s">
        <v>51</v>
      </c>
      <c r="D33" s="1">
        <v>2500000</v>
      </c>
      <c r="E33" s="2">
        <v>10</v>
      </c>
      <c r="G33" s="1">
        <f t="shared" si="2"/>
        <v>1250000</v>
      </c>
      <c r="H33" s="1">
        <v>0</v>
      </c>
      <c r="I33" s="1">
        <f t="shared" si="0"/>
        <v>1250000</v>
      </c>
      <c r="J33" s="1">
        <f>D33/E33</f>
        <v>250000</v>
      </c>
      <c r="K33" s="1">
        <f>J33+H33</f>
        <v>250000</v>
      </c>
      <c r="L33" s="1">
        <f t="shared" si="1"/>
        <v>1500000</v>
      </c>
    </row>
    <row r="34" spans="1:12" x14ac:dyDescent="0.2">
      <c r="A34" s="5" t="s">
        <v>29</v>
      </c>
      <c r="B34" s="1" t="s">
        <v>14</v>
      </c>
      <c r="C34" s="1" t="s">
        <v>49</v>
      </c>
      <c r="D34" s="1">
        <v>30000</v>
      </c>
      <c r="E34" s="2">
        <v>10</v>
      </c>
      <c r="G34" s="1">
        <f t="shared" si="2"/>
        <v>15000</v>
      </c>
      <c r="H34" s="1">
        <v>0</v>
      </c>
      <c r="I34" s="1">
        <f t="shared" si="0"/>
        <v>15000</v>
      </c>
      <c r="J34" s="1">
        <f>D34/E34</f>
        <v>3000</v>
      </c>
      <c r="K34" s="1">
        <f>J34+H34</f>
        <v>3000</v>
      </c>
      <c r="L34" s="1">
        <f t="shared" si="1"/>
        <v>18000</v>
      </c>
    </row>
    <row r="35" spans="1:12" x14ac:dyDescent="0.2">
      <c r="A35" s="5" t="s">
        <v>30</v>
      </c>
      <c r="B35" s="1" t="s">
        <v>13</v>
      </c>
      <c r="C35" s="1" t="s">
        <v>52</v>
      </c>
      <c r="D35" s="1">
        <v>27000</v>
      </c>
      <c r="E35" s="2">
        <v>10</v>
      </c>
      <c r="G35" s="1">
        <f t="shared" si="2"/>
        <v>13500</v>
      </c>
      <c r="H35" s="1">
        <v>0</v>
      </c>
      <c r="I35" s="1">
        <f t="shared" si="0"/>
        <v>13500</v>
      </c>
      <c r="J35" s="1">
        <f>D35/E35</f>
        <v>2700</v>
      </c>
      <c r="K35" s="1">
        <f>J35+H35</f>
        <v>2700</v>
      </c>
      <c r="L35" s="1">
        <f t="shared" si="1"/>
        <v>16200</v>
      </c>
    </row>
    <row r="36" spans="1:12" x14ac:dyDescent="0.2">
      <c r="I36" s="1">
        <f t="shared" si="0"/>
        <v>0</v>
      </c>
      <c r="K36" s="1">
        <f>J36+H36</f>
        <v>0</v>
      </c>
      <c r="L36" s="1">
        <f>K36+I36</f>
        <v>0</v>
      </c>
    </row>
    <row r="37" spans="1:12" x14ac:dyDescent="0.2">
      <c r="A37" s="1" t="s">
        <v>19</v>
      </c>
      <c r="D37" s="7">
        <f>SUM(D25:D36)</f>
        <v>5032000</v>
      </c>
      <c r="E37" s="8"/>
      <c r="F37" s="7"/>
      <c r="G37" s="7">
        <f>SUM(G25:G36)</f>
        <v>2366000</v>
      </c>
      <c r="H37" s="7">
        <f>SUM(H25:H36)</f>
        <v>428000</v>
      </c>
      <c r="I37" s="7">
        <f>SUM(I25:I36)</f>
        <v>2794000</v>
      </c>
      <c r="J37" s="7">
        <f>SUM(J25:J36)</f>
        <v>473200</v>
      </c>
      <c r="K37" s="7">
        <f>SUM(K25:K36)</f>
        <v>901200</v>
      </c>
      <c r="L37" s="7">
        <f>SUM(L25:L36)</f>
        <v>3267200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0CDB-733B-46E1-A8C5-E30C6B1033DE}">
  <dimension ref="A1:L14"/>
  <sheetViews>
    <sheetView tabSelected="1" workbookViewId="0">
      <selection activeCell="D21" sqref="D21"/>
    </sheetView>
  </sheetViews>
  <sheetFormatPr defaultRowHeight="15" x14ac:dyDescent="0.2"/>
  <sheetData>
    <row r="1" spans="1:12" ht="15.75" thickBot="1" x14ac:dyDescent="0.25">
      <c r="A1" s="3" t="s">
        <v>2</v>
      </c>
      <c r="B1" s="3" t="s">
        <v>5</v>
      </c>
      <c r="C1" s="3" t="s">
        <v>3</v>
      </c>
      <c r="D1" s="3" t="s">
        <v>6</v>
      </c>
      <c r="E1" s="4" t="s">
        <v>4</v>
      </c>
      <c r="F1" s="3"/>
      <c r="G1" s="3" t="s">
        <v>7</v>
      </c>
      <c r="H1" s="3" t="s">
        <v>8</v>
      </c>
      <c r="I1" s="3" t="s">
        <v>56</v>
      </c>
      <c r="J1" s="3" t="s">
        <v>50</v>
      </c>
      <c r="K1" s="3" t="s">
        <v>10</v>
      </c>
      <c r="L1" s="3" t="s">
        <v>57</v>
      </c>
    </row>
    <row r="2" spans="1:12" x14ac:dyDescent="0.2">
      <c r="A2" s="5" t="s">
        <v>20</v>
      </c>
      <c r="B2" s="1" t="s">
        <v>11</v>
      </c>
      <c r="C2" s="6" t="s">
        <v>40</v>
      </c>
      <c r="D2" s="1">
        <v>950000</v>
      </c>
      <c r="E2" s="2">
        <v>10</v>
      </c>
      <c r="F2" s="1"/>
      <c r="G2" s="1">
        <f>0.5*D2</f>
        <v>475000</v>
      </c>
      <c r="H2" s="1">
        <f>(D2/E2)*4</f>
        <v>380000</v>
      </c>
      <c r="I2" s="1">
        <f>G2+H2</f>
        <v>855000</v>
      </c>
      <c r="J2" s="1">
        <f>D2/E2</f>
        <v>95000</v>
      </c>
      <c r="K2" s="1">
        <f>J2+H2</f>
        <v>475000</v>
      </c>
      <c r="L2" s="1">
        <f>J2+I2</f>
        <v>950000</v>
      </c>
    </row>
    <row r="3" spans="1:12" x14ac:dyDescent="0.2">
      <c r="A3" s="5" t="s">
        <v>21</v>
      </c>
      <c r="B3" s="1" t="s">
        <v>12</v>
      </c>
      <c r="C3" s="1" t="s">
        <v>40</v>
      </c>
      <c r="D3" s="1">
        <v>300000</v>
      </c>
      <c r="E3" s="10" t="s">
        <v>18</v>
      </c>
      <c r="F3" s="1"/>
      <c r="G3" s="1">
        <v>0</v>
      </c>
      <c r="H3" s="1"/>
      <c r="I3" s="1">
        <f t="shared" ref="I3:I13" si="0">G3+H3</f>
        <v>0</v>
      </c>
      <c r="J3" s="1">
        <v>0</v>
      </c>
      <c r="K3" s="1">
        <f>J3+H3</f>
        <v>0</v>
      </c>
      <c r="L3" s="1">
        <f t="shared" ref="L3:L13" si="1">J3+I3</f>
        <v>0</v>
      </c>
    </row>
    <row r="4" spans="1:12" x14ac:dyDescent="0.2">
      <c r="A4" s="5" t="s">
        <v>22</v>
      </c>
      <c r="B4" s="1" t="s">
        <v>13</v>
      </c>
      <c r="C4" s="1" t="s">
        <v>45</v>
      </c>
      <c r="D4" s="1">
        <v>75000</v>
      </c>
      <c r="E4" s="2">
        <v>10</v>
      </c>
      <c r="F4" s="1"/>
      <c r="G4" s="1">
        <f>0.5*D4</f>
        <v>37500</v>
      </c>
      <c r="H4" s="1">
        <f>(D4/E4)*3</f>
        <v>22500</v>
      </c>
      <c r="I4" s="1">
        <f t="shared" si="0"/>
        <v>60000</v>
      </c>
      <c r="J4" s="1">
        <f>D4/E4</f>
        <v>7500</v>
      </c>
      <c r="K4" s="1">
        <f>J4+H4</f>
        <v>30000</v>
      </c>
      <c r="L4" s="1">
        <f t="shared" si="1"/>
        <v>67500</v>
      </c>
    </row>
    <row r="5" spans="1:12" x14ac:dyDescent="0.2">
      <c r="A5" s="5" t="s">
        <v>23</v>
      </c>
      <c r="B5" s="1" t="s">
        <v>14</v>
      </c>
      <c r="C5" s="1" t="s">
        <v>45</v>
      </c>
      <c r="D5" s="1">
        <v>35000</v>
      </c>
      <c r="E5" s="2">
        <v>10</v>
      </c>
      <c r="F5" s="1"/>
      <c r="G5" s="1">
        <f>0.5*D5</f>
        <v>17500</v>
      </c>
      <c r="H5" s="1">
        <f>(D5/E5)*3</f>
        <v>10500</v>
      </c>
      <c r="I5" s="1">
        <f t="shared" si="0"/>
        <v>28000</v>
      </c>
      <c r="J5" s="1">
        <f>D5/E5</f>
        <v>3500</v>
      </c>
      <c r="K5" s="1">
        <f>J5+H5</f>
        <v>14000</v>
      </c>
      <c r="L5" s="1">
        <f t="shared" si="1"/>
        <v>31500</v>
      </c>
    </row>
    <row r="6" spans="1:12" x14ac:dyDescent="0.2">
      <c r="A6" s="5" t="s">
        <v>24</v>
      </c>
      <c r="B6" s="1" t="s">
        <v>15</v>
      </c>
      <c r="C6" s="1" t="s">
        <v>46</v>
      </c>
      <c r="D6" s="1">
        <v>20000</v>
      </c>
      <c r="E6" s="2">
        <v>10</v>
      </c>
      <c r="F6" s="1"/>
      <c r="G6" s="1">
        <f t="shared" ref="G6:G12" si="2">0.5*D6</f>
        <v>10000</v>
      </c>
      <c r="H6" s="1">
        <f>(D6/E6)*2</f>
        <v>4000</v>
      </c>
      <c r="I6" s="1">
        <f t="shared" si="0"/>
        <v>14000</v>
      </c>
      <c r="J6" s="1">
        <f>D6/E6</f>
        <v>2000</v>
      </c>
      <c r="K6" s="1">
        <f>J6+H6</f>
        <v>6000</v>
      </c>
      <c r="L6" s="1">
        <f t="shared" si="1"/>
        <v>16000</v>
      </c>
    </row>
    <row r="7" spans="1:12" x14ac:dyDescent="0.2">
      <c r="A7" s="5" t="s">
        <v>25</v>
      </c>
      <c r="B7" s="1" t="s">
        <v>16</v>
      </c>
      <c r="C7" s="1" t="s">
        <v>47</v>
      </c>
      <c r="D7" s="1">
        <v>15000</v>
      </c>
      <c r="E7" s="2">
        <v>10</v>
      </c>
      <c r="F7" s="1"/>
      <c r="G7" s="1">
        <f t="shared" si="2"/>
        <v>7500</v>
      </c>
      <c r="H7" s="1">
        <f t="shared" ref="H7" si="3">(D7/E7)*2</f>
        <v>3000</v>
      </c>
      <c r="I7" s="1">
        <f t="shared" si="0"/>
        <v>10500</v>
      </c>
      <c r="J7" s="1">
        <f>D7/E7</f>
        <v>1500</v>
      </c>
      <c r="K7" s="1">
        <f>J7+H7</f>
        <v>4500</v>
      </c>
      <c r="L7" s="1">
        <f t="shared" si="1"/>
        <v>12000</v>
      </c>
    </row>
    <row r="8" spans="1:12" x14ac:dyDescent="0.2">
      <c r="A8" s="5" t="s">
        <v>26</v>
      </c>
      <c r="B8" s="1" t="s">
        <v>13</v>
      </c>
      <c r="C8" s="1" t="s">
        <v>48</v>
      </c>
      <c r="D8" s="1">
        <v>80000</v>
      </c>
      <c r="E8" s="2">
        <v>10</v>
      </c>
      <c r="F8" s="1"/>
      <c r="G8" s="1">
        <f t="shared" si="2"/>
        <v>40000</v>
      </c>
      <c r="H8" s="1">
        <f>D8/E8*1</f>
        <v>8000</v>
      </c>
      <c r="I8" s="1">
        <f t="shared" si="0"/>
        <v>48000</v>
      </c>
      <c r="J8" s="1">
        <f>D8/E8</f>
        <v>8000</v>
      </c>
      <c r="K8" s="1">
        <f>J8+H8</f>
        <v>16000</v>
      </c>
      <c r="L8" s="1">
        <f t="shared" si="1"/>
        <v>56000</v>
      </c>
    </row>
    <row r="9" spans="1:12" x14ac:dyDescent="0.2">
      <c r="A9" s="5" t="s">
        <v>27</v>
      </c>
      <c r="B9" s="1" t="s">
        <v>17</v>
      </c>
      <c r="C9" s="1" t="s">
        <v>49</v>
      </c>
      <c r="D9" s="1">
        <v>1000000</v>
      </c>
      <c r="E9" s="2">
        <v>10</v>
      </c>
      <c r="F9" s="1"/>
      <c r="G9" s="1">
        <f t="shared" si="2"/>
        <v>500000</v>
      </c>
      <c r="H9" s="1">
        <v>0</v>
      </c>
      <c r="I9" s="1">
        <f t="shared" si="0"/>
        <v>500000</v>
      </c>
      <c r="J9" s="1">
        <f>D9/E9</f>
        <v>100000</v>
      </c>
      <c r="K9" s="1">
        <f>J9+H9</f>
        <v>100000</v>
      </c>
      <c r="L9" s="1">
        <f t="shared" si="1"/>
        <v>600000</v>
      </c>
    </row>
    <row r="10" spans="1:12" x14ac:dyDescent="0.2">
      <c r="A10" s="5" t="s">
        <v>28</v>
      </c>
      <c r="B10" s="1" t="s">
        <v>11</v>
      </c>
      <c r="C10" s="1" t="s">
        <v>51</v>
      </c>
      <c r="D10" s="1">
        <v>2500000</v>
      </c>
      <c r="E10" s="2">
        <v>10</v>
      </c>
      <c r="F10" s="1"/>
      <c r="G10" s="1">
        <f t="shared" si="2"/>
        <v>1250000</v>
      </c>
      <c r="H10" s="1">
        <v>0</v>
      </c>
      <c r="I10" s="1">
        <f t="shared" si="0"/>
        <v>1250000</v>
      </c>
      <c r="J10" s="1">
        <f>D10/E10</f>
        <v>250000</v>
      </c>
      <c r="K10" s="1">
        <f>J10+H10</f>
        <v>250000</v>
      </c>
      <c r="L10" s="1">
        <f t="shared" si="1"/>
        <v>1500000</v>
      </c>
    </row>
    <row r="11" spans="1:12" x14ac:dyDescent="0.2">
      <c r="A11" s="5" t="s">
        <v>29</v>
      </c>
      <c r="B11" s="1" t="s">
        <v>14</v>
      </c>
      <c r="C11" s="1" t="s">
        <v>49</v>
      </c>
      <c r="D11" s="1">
        <v>30000</v>
      </c>
      <c r="E11" s="2">
        <v>10</v>
      </c>
      <c r="F11" s="1"/>
      <c r="G11" s="1">
        <f t="shared" si="2"/>
        <v>15000</v>
      </c>
      <c r="H11" s="1">
        <v>0</v>
      </c>
      <c r="I11" s="1">
        <f t="shared" si="0"/>
        <v>15000</v>
      </c>
      <c r="J11" s="1">
        <f>D11/E11</f>
        <v>3000</v>
      </c>
      <c r="K11" s="1">
        <f>J11+H11</f>
        <v>3000</v>
      </c>
      <c r="L11" s="1">
        <f t="shared" si="1"/>
        <v>18000</v>
      </c>
    </row>
    <row r="12" spans="1:12" x14ac:dyDescent="0.2">
      <c r="A12" s="5" t="s">
        <v>30</v>
      </c>
      <c r="B12" s="1" t="s">
        <v>13</v>
      </c>
      <c r="C12" s="1" t="s">
        <v>52</v>
      </c>
      <c r="D12" s="1">
        <v>27000</v>
      </c>
      <c r="E12" s="2">
        <v>10</v>
      </c>
      <c r="F12" s="1"/>
      <c r="G12" s="1">
        <f t="shared" si="2"/>
        <v>13500</v>
      </c>
      <c r="H12" s="1">
        <v>0</v>
      </c>
      <c r="I12" s="1">
        <f t="shared" si="0"/>
        <v>13500</v>
      </c>
      <c r="J12" s="1">
        <f>D12/E12</f>
        <v>2700</v>
      </c>
      <c r="K12" s="1">
        <f>J12+H12</f>
        <v>2700</v>
      </c>
      <c r="L12" s="1">
        <f t="shared" si="1"/>
        <v>16200</v>
      </c>
    </row>
    <row r="13" spans="1:12" x14ac:dyDescent="0.2">
      <c r="A13" s="1"/>
      <c r="B13" s="1"/>
      <c r="C13" s="1"/>
      <c r="D13" s="1"/>
      <c r="E13" s="2"/>
      <c r="F13" s="1"/>
      <c r="G13" s="1"/>
      <c r="H13" s="1"/>
      <c r="I13" s="1">
        <f t="shared" si="0"/>
        <v>0</v>
      </c>
      <c r="J13" s="1"/>
      <c r="K13" s="1">
        <f>J13+H13</f>
        <v>0</v>
      </c>
      <c r="L13" s="1">
        <f>K13+I13</f>
        <v>0</v>
      </c>
    </row>
    <row r="14" spans="1:12" x14ac:dyDescent="0.2">
      <c r="A14" s="1" t="s">
        <v>19</v>
      </c>
      <c r="B14" s="1"/>
      <c r="C14" s="1"/>
      <c r="D14" s="7">
        <f>SUM(D2:D13)</f>
        <v>5032000</v>
      </c>
      <c r="E14" s="8"/>
      <c r="F14" s="7"/>
      <c r="G14" s="7">
        <f>SUM(G2:G13)</f>
        <v>2366000</v>
      </c>
      <c r="H14" s="7">
        <f>SUM(H2:H13)</f>
        <v>428000</v>
      </c>
      <c r="I14" s="7">
        <f>SUM(I2:I13)</f>
        <v>2794000</v>
      </c>
      <c r="J14" s="7">
        <f>SUM(J2:J13)</f>
        <v>473200</v>
      </c>
      <c r="K14" s="7">
        <f>SUM(K2:K13)</f>
        <v>901200</v>
      </c>
      <c r="L14" s="7">
        <f>SUM(L2:L13)</f>
        <v>3267200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Depreciation Schedule</vt:lpstr>
      <vt:lpstr>answer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Howard</dc:creator>
  <cp:lastModifiedBy>USER</cp:lastModifiedBy>
  <dcterms:created xsi:type="dcterms:W3CDTF">2018-01-27T17:37:36Z</dcterms:created>
  <dcterms:modified xsi:type="dcterms:W3CDTF">2021-02-26T11:57:20Z</dcterms:modified>
</cp:coreProperties>
</file>