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red\Desktop\"/>
    </mc:Choice>
  </mc:AlternateContent>
  <bookViews>
    <workbookView xWindow="0" yWindow="0" windowWidth="20490" windowHeight="7545" activeTab="1"/>
  </bookViews>
  <sheets>
    <sheet name="INSTRUCTIONS" sheetId="1" r:id="rId1"/>
    <sheet name="BALANCE SHEET" sheetId="2" r:id="rId2"/>
    <sheet name="INCOME STATEME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2" l="1"/>
  <c r="I17" i="3" l="1"/>
  <c r="G17" i="3"/>
  <c r="E17" i="3"/>
  <c r="I11" i="3"/>
  <c r="I18" i="3" s="1"/>
  <c r="I23" i="3" s="1"/>
  <c r="I26" i="3" s="1"/>
  <c r="I28" i="3" s="1"/>
  <c r="G11" i="3"/>
  <c r="E11" i="3"/>
  <c r="E18" i="3" s="1"/>
  <c r="E23" i="3" s="1"/>
  <c r="E26" i="3" s="1"/>
  <c r="E28" i="3" s="1"/>
  <c r="I49" i="2"/>
  <c r="I51" i="2" s="1"/>
  <c r="G49" i="2"/>
  <c r="G51" i="2" s="1"/>
  <c r="I35" i="2"/>
  <c r="I39" i="2" s="1"/>
  <c r="G35" i="2"/>
  <c r="G39" i="2" s="1"/>
  <c r="I20" i="2"/>
  <c r="I22" i="2" s="1"/>
  <c r="G20" i="2"/>
  <c r="G22" i="2" s="1"/>
  <c r="I13" i="2"/>
  <c r="G13" i="2"/>
  <c r="G24" i="2" l="1"/>
  <c r="I52" i="2"/>
  <c r="G18" i="3"/>
  <c r="G23" i="3" s="1"/>
  <c r="G26" i="3" s="1"/>
  <c r="G28" i="3" s="1"/>
  <c r="G52" i="2"/>
</calcChain>
</file>

<file path=xl/sharedStrings.xml><?xml version="1.0" encoding="utf-8"?>
<sst xmlns="http://schemas.openxmlformats.org/spreadsheetml/2006/main" count="93" uniqueCount="84">
  <si>
    <t>Prepare the following analysis:</t>
  </si>
  <si>
    <t xml:space="preserve">1)  </t>
  </si>
  <si>
    <t>Calculate Horizontal (Trend) Analysis of the Income Statement and Balance Sheet</t>
  </si>
  <si>
    <t xml:space="preserve">2) </t>
  </si>
  <si>
    <t>Calculate Vertical (Common Size) Analysis of the Income Statement and Balance Sheet</t>
  </si>
  <si>
    <t xml:space="preserve">3) </t>
  </si>
  <si>
    <t>COSTCO WHOLESALE CORPORATION</t>
  </si>
  <si>
    <t>CONSOLIDATED BALANCE SHEET</t>
  </si>
  <si>
    <t>(amounts in millions)</t>
  </si>
  <si>
    <t>ASSETS</t>
  </si>
  <si>
    <t>CURRENT ASSETS</t>
  </si>
  <si>
    <t>CASH AND CASH EQUIVALENTS</t>
  </si>
  <si>
    <t>SHORT-TERM INVESTMENT</t>
  </si>
  <si>
    <t>RECEIVABLES, NET</t>
  </si>
  <si>
    <t>MERCHANDISE INVENTORY</t>
  </si>
  <si>
    <t>OTHER CURRENT ASSETS</t>
  </si>
  <si>
    <t xml:space="preserve">     TOTAL CURRENT ASSETS</t>
  </si>
  <si>
    <t>PROPERTY AND EQUIPMENT</t>
  </si>
  <si>
    <t>LAND</t>
  </si>
  <si>
    <t>BUILDINGS AND IMPROVEMENTS</t>
  </si>
  <si>
    <t>EQUIPMENT AND FIXTURES</t>
  </si>
  <si>
    <t>CONSTRUCTION IN PROGRESS</t>
  </si>
  <si>
    <t>LESS:ACCUMULATED DEPRCIATION AND AMORTIZAITON</t>
  </si>
  <si>
    <t xml:space="preserve">     NET PROPERTY AND EQUIPMENT</t>
  </si>
  <si>
    <t>OTHER ASSETS</t>
  </si>
  <si>
    <t xml:space="preserve"> </t>
  </si>
  <si>
    <t xml:space="preserve">     TOTAL ASSETS</t>
  </si>
  <si>
    <t>LIABILITIES AND EQUITY</t>
  </si>
  <si>
    <t>CURRENT LIABILITIES</t>
  </si>
  <si>
    <t>ACCOUNTS PAYABLE</t>
  </si>
  <si>
    <t>CURRENT PORTION OF LONG-TERM DEBT</t>
  </si>
  <si>
    <t>ACCRUED SALARIES AND BENEFITS</t>
  </si>
  <si>
    <t>ACCRURED MEMBER REWARDS</t>
  </si>
  <si>
    <t>DEFERRED MEMBERSHIP FEES</t>
  </si>
  <si>
    <t>OTHER CURRENT LIABILITIES</t>
  </si>
  <si>
    <t xml:space="preserve">     TOTAL CURRENT LIABILITIES</t>
  </si>
  <si>
    <t>LONG-TERM DEBT, EXCLUDING CURRENT PORTION</t>
  </si>
  <si>
    <t>OTHER LIABILITIES</t>
  </si>
  <si>
    <t xml:space="preserve">     TOTAL LIABILITIES</t>
  </si>
  <si>
    <t>SHAREHOLDERS' EQUITY</t>
  </si>
  <si>
    <t xml:space="preserve">PREFERRED STOCK $.005 PAR VALUE; 100,000,000 SHARES AUTHORIZED; </t>
  </si>
  <si>
    <t xml:space="preserve">     NO SHARES ISSUED AND OUTSTANDING</t>
  </si>
  <si>
    <t xml:space="preserve">COMMON STOCK $.005 PAR VALUE; 900,000,000 SHARES AUTHORIZED; </t>
  </si>
  <si>
    <t xml:space="preserve">     437,524,000 AND 437,952,000 SHARES ISSUED AND OUTSTANDING</t>
  </si>
  <si>
    <t>ADDITIONAL PAID-IN CAPITAL</t>
  </si>
  <si>
    <t>ACCUMULATED OTHER COMPREHENSIVE LOSS</t>
  </si>
  <si>
    <t>RETAINED EARNINGS</t>
  </si>
  <si>
    <t xml:space="preserve">     TOTAL COSTCO SHAREHOLDERS EQUITY</t>
  </si>
  <si>
    <t>NONCONTROLLING INTERESTS</t>
  </si>
  <si>
    <t xml:space="preserve">     TOTAL EQUITY</t>
  </si>
  <si>
    <t xml:space="preserve">     TOTAL LIABILITIES AND SHAREHOLDERS EQUITY</t>
  </si>
  <si>
    <t>CONSOLIDATED STATEMENT OF INCOME</t>
  </si>
  <si>
    <t>REVENUE</t>
  </si>
  <si>
    <t xml:space="preserve">     NET SALES</t>
  </si>
  <si>
    <t xml:space="preserve">     MEMBERSHIP FEES</t>
  </si>
  <si>
    <t xml:space="preserve">          TOTAL REVENUE</t>
  </si>
  <si>
    <t>OPERATING EXPENSES</t>
  </si>
  <si>
    <t xml:space="preserve">     MERCHANDISE COSTS</t>
  </si>
  <si>
    <t xml:space="preserve">     SELLING, GENERAL AND ADMINISTRATIVE</t>
  </si>
  <si>
    <t xml:space="preserve">     PREOPENING EXPENSES</t>
  </si>
  <si>
    <t xml:space="preserve">          OPERATING INCOME</t>
  </si>
  <si>
    <t xml:space="preserve">     TOTAL OPERATING EXPENSES</t>
  </si>
  <si>
    <t>OTHERE INCOME (EXPENSE)</t>
  </si>
  <si>
    <t xml:space="preserve">     INCOME EXPENSE</t>
  </si>
  <si>
    <t xml:space="preserve">     INTEREST INCOME AND OTHER, NET</t>
  </si>
  <si>
    <t>INCOME BEFORE INCOME TAXES</t>
  </si>
  <si>
    <t xml:space="preserve">     PROVISION FOR INCOME TAXES</t>
  </si>
  <si>
    <t xml:space="preserve">     NET INCOME INCLUDING NONCONTROLLING INTERESTS</t>
  </si>
  <si>
    <t xml:space="preserve">     NET INCOME ATTRIBUTABLE TO NONCONTROLLING INTERESTS</t>
  </si>
  <si>
    <t>NET INCOME PER COMMON SHARE ATTRIBUTABLE TO COSTCO</t>
  </si>
  <si>
    <t xml:space="preserve">     BASIC</t>
  </si>
  <si>
    <t xml:space="preserve">     DILUTED</t>
  </si>
  <si>
    <t xml:space="preserve">     SHARES USED IN CALCULATION (000's)</t>
  </si>
  <si>
    <t>CASH DIVIDENDS DECLARED PER COMMON SHARE</t>
  </si>
  <si>
    <t>NET INCOME ATTRIBUTABLE TO COSTCO</t>
  </si>
  <si>
    <t xml:space="preserve">Please review the Income Statement and Balance Sheet (SEE INDIVIDUAL WORKSHEETS) </t>
  </si>
  <si>
    <t xml:space="preserve">Please note:  you can update the Balance Sheet and Income Statement worksheets to  reflect the results of your analysis
</t>
  </si>
  <si>
    <t>Chapter 13 Quiz  - worth 15 points</t>
  </si>
  <si>
    <t>Calculate the Liquidity Ratios only for COSTCO for the most recent (newest) year with a brief explanation of what each reveals to management</t>
  </si>
  <si>
    <t>Amount ($)</t>
  </si>
  <si>
    <t>Percent (%)</t>
  </si>
  <si>
    <t xml:space="preserve">Percent (%) </t>
  </si>
  <si>
    <t>Amount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</si>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</sst>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&quot;$&quot;* #,##0_);_(&quot;$&quot;* \(#,##0\);_(&quot;$&quot;* &quot;-&quot;??_);_(@_)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0" applyNumberFormat="1"/>
    <xf numFmtId="165" fontId="0" fillId="0" borderId="0" xfId="2" applyNumberFormat="1" applyFont="1"/>
    <xf numFmtId="166" fontId="0" fillId="0" borderId="0" xfId="1" applyNumberFormat="1" applyFont="1"/>
    <xf numFmtId="166" fontId="0" fillId="0" borderId="1" xfId="1" applyNumberFormat="1" applyFont="1" applyBorder="1"/>
    <xf numFmtId="166" fontId="0" fillId="0" borderId="2" xfId="1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166" fontId="2" fillId="0" borderId="2" xfId="1" applyNumberFormat="1" applyFont="1" applyBorder="1"/>
    <xf numFmtId="165" fontId="2" fillId="0" borderId="3" xfId="2" applyNumberFormat="1" applyFont="1" applyBorder="1"/>
    <xf numFmtId="166" fontId="2" fillId="0" borderId="0" xfId="1" applyNumberFormat="1" applyFont="1"/>
    <xf numFmtId="44" fontId="0" fillId="0" borderId="0" xfId="2" applyFont="1"/>
    <xf numFmtId="44" fontId="0" fillId="0" borderId="4" xfId="2" applyFont="1" applyBorder="1"/>
    <xf numFmtId="44" fontId="0" fillId="0" borderId="5" xfId="2" applyFont="1" applyBorder="1"/>
    <xf numFmtId="0" fontId="0" fillId="0" borderId="4" xfId="0" applyBorder="1"/>
    <xf numFmtId="0" fontId="0" fillId="0" borderId="1" xfId="0" applyBorder="1"/>
    <xf numFmtId="164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2" sqref="A2"/>
    </sheetView>
  </sheetViews>
  <sheetFormatPr defaultRowHeight="15" x14ac:dyDescent="0.25"/>
  <cols>
    <col min="1" max="1" width="3.42578125" customWidth="1"/>
    <col min="2" max="2" width="9.140625" customWidth="1"/>
  </cols>
  <sheetData>
    <row r="1" spans="1:10" ht="3" customHeight="1" x14ac:dyDescent="0.25"/>
    <row r="2" spans="1:10" s="7" customFormat="1" ht="27.75" customHeight="1" x14ac:dyDescent="0.25">
      <c r="A2" s="7" t="s">
        <v>77</v>
      </c>
    </row>
    <row r="3" spans="1:10" s="7" customFormat="1" x14ac:dyDescent="0.25">
      <c r="A3" s="7" t="s">
        <v>75</v>
      </c>
    </row>
    <row r="4" spans="1:10" s="7" customFormat="1" x14ac:dyDescent="0.25">
      <c r="A4" s="7" t="s">
        <v>0</v>
      </c>
    </row>
    <row r="5" spans="1:10" s="7" customFormat="1" x14ac:dyDescent="0.25">
      <c r="A5" s="7" t="s">
        <v>1</v>
      </c>
      <c r="B5" s="7" t="s">
        <v>2</v>
      </c>
    </row>
    <row r="6" spans="1:10" s="7" customFormat="1" x14ac:dyDescent="0.25">
      <c r="A6" s="7" t="s">
        <v>3</v>
      </c>
      <c r="B6" s="7" t="s">
        <v>4</v>
      </c>
    </row>
    <row r="7" spans="1:10" s="7" customFormat="1" ht="30" customHeight="1" x14ac:dyDescent="0.25">
      <c r="A7" s="18" t="s">
        <v>5</v>
      </c>
      <c r="B7" s="19" t="s">
        <v>78</v>
      </c>
      <c r="C7" s="19"/>
      <c r="D7" s="19"/>
      <c r="E7" s="19"/>
      <c r="F7" s="19"/>
      <c r="G7" s="19"/>
      <c r="H7" s="19"/>
      <c r="I7" s="19"/>
      <c r="J7" s="19"/>
    </row>
    <row r="9" spans="1:10" ht="38.25" customHeight="1" x14ac:dyDescent="0.25">
      <c r="A9" s="20" t="s">
        <v>76</v>
      </c>
      <c r="B9" s="20"/>
      <c r="C9" s="20"/>
      <c r="D9" s="20"/>
      <c r="E9" s="20"/>
      <c r="F9" s="20"/>
      <c r="G9" s="20"/>
      <c r="H9" s="20"/>
      <c r="I9" s="20"/>
      <c r="J9" s="20"/>
    </row>
  </sheetData>
  <mergeCells count="2">
    <mergeCell ref="B7:J7"/>
    <mergeCell ref="A9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36" workbookViewId="0">
      <selection activeCell="K56" sqref="K56"/>
    </sheetView>
  </sheetViews>
  <sheetFormatPr defaultRowHeight="15" x14ac:dyDescent="0.25"/>
  <cols>
    <col min="1" max="1" width="4" customWidth="1"/>
    <col min="2" max="2" width="63" customWidth="1"/>
    <col min="3" max="6" width="1.7109375" customWidth="1"/>
    <col min="7" max="7" width="14.7109375" bestFit="1" customWidth="1"/>
    <col min="8" max="8" width="13.42578125" customWidth="1"/>
    <col min="9" max="9" width="14.7109375" bestFit="1" customWidth="1"/>
  </cols>
  <sheetData>
    <row r="1" spans="1:10" x14ac:dyDescent="0.25">
      <c r="A1" s="21" t="s">
        <v>6</v>
      </c>
      <c r="B1" s="21"/>
      <c r="C1" s="21"/>
      <c r="D1" s="21"/>
      <c r="E1" s="21"/>
      <c r="F1" s="21"/>
      <c r="G1" s="21"/>
      <c r="H1" s="21"/>
      <c r="I1" s="21"/>
    </row>
    <row r="2" spans="1:10" x14ac:dyDescent="0.25">
      <c r="A2" s="21" t="s">
        <v>7</v>
      </c>
      <c r="B2" s="21"/>
      <c r="C2" s="21"/>
      <c r="D2" s="21"/>
      <c r="E2" s="21"/>
      <c r="F2" s="21"/>
      <c r="G2" s="21"/>
      <c r="H2" s="21"/>
      <c r="I2" s="21"/>
    </row>
    <row r="3" spans="1:10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</row>
    <row r="4" spans="1:10" ht="6" customHeight="1" x14ac:dyDescent="0.25">
      <c r="A4" s="7"/>
      <c r="B4" s="7"/>
      <c r="C4" s="7"/>
      <c r="D4" s="7"/>
      <c r="E4" s="7"/>
      <c r="F4" s="7"/>
      <c r="G4" s="7"/>
      <c r="H4" s="7"/>
      <c r="I4" s="7"/>
    </row>
    <row r="5" spans="1:10" x14ac:dyDescent="0.25">
      <c r="B5" s="6" t="s">
        <v>9</v>
      </c>
    </row>
    <row r="6" spans="1:10" x14ac:dyDescent="0.25">
      <c r="G6" s="1">
        <v>42613</v>
      </c>
      <c r="I6" s="1">
        <v>42247</v>
      </c>
    </row>
    <row r="7" spans="1:10" x14ac:dyDescent="0.25">
      <c r="A7" s="7" t="s">
        <v>10</v>
      </c>
      <c r="G7" s="1" t="s">
        <v>79</v>
      </c>
      <c r="H7" t="s">
        <v>80</v>
      </c>
      <c r="I7" s="1" t="s">
        <v>79</v>
      </c>
      <c r="J7" t="s">
        <v>81</v>
      </c>
    </row>
    <row r="8" spans="1:10" x14ac:dyDescent="0.25">
      <c r="B8" t="s">
        <v>11</v>
      </c>
      <c r="G8" s="2">
        <v>3379</v>
      </c>
      <c r="H8">
        <v>10.19</v>
      </c>
      <c r="I8" s="2">
        <v>4801</v>
      </c>
      <c r="J8">
        <v>14.54</v>
      </c>
    </row>
    <row r="9" spans="1:10" x14ac:dyDescent="0.25">
      <c r="B9" t="s">
        <v>12</v>
      </c>
      <c r="G9" s="3">
        <v>1350</v>
      </c>
      <c r="H9">
        <v>4.07</v>
      </c>
      <c r="I9" s="3">
        <v>1618</v>
      </c>
      <c r="J9">
        <v>4.9000000000000004</v>
      </c>
    </row>
    <row r="10" spans="1:10" x14ac:dyDescent="0.25">
      <c r="B10" t="s">
        <v>13</v>
      </c>
      <c r="G10" s="3">
        <v>1252</v>
      </c>
      <c r="H10">
        <v>3.77</v>
      </c>
      <c r="I10" s="3">
        <v>1224</v>
      </c>
      <c r="J10">
        <v>3.71</v>
      </c>
    </row>
    <row r="11" spans="1:10" x14ac:dyDescent="0.25">
      <c r="B11" t="s">
        <v>14</v>
      </c>
      <c r="G11" s="3">
        <v>8969</v>
      </c>
      <c r="H11">
        <v>27.05</v>
      </c>
      <c r="I11" s="3">
        <v>8908</v>
      </c>
      <c r="J11">
        <v>26.98</v>
      </c>
    </row>
    <row r="12" spans="1:10" x14ac:dyDescent="0.25">
      <c r="B12" t="s">
        <v>15</v>
      </c>
      <c r="G12" s="4">
        <v>268</v>
      </c>
      <c r="H12">
        <v>0.8</v>
      </c>
      <c r="I12" s="4">
        <v>228</v>
      </c>
      <c r="J12">
        <v>0.69</v>
      </c>
    </row>
    <row r="13" spans="1:10" s="7" customFormat="1" x14ac:dyDescent="0.25">
      <c r="B13" s="7" t="s">
        <v>16</v>
      </c>
      <c r="G13" s="8">
        <f>SUM(G8:G12)</f>
        <v>15218</v>
      </c>
      <c r="H13" s="7">
        <v>45.89</v>
      </c>
      <c r="I13" s="8">
        <f>SUM(I8:I12)</f>
        <v>16779</v>
      </c>
      <c r="J13" s="7">
        <v>50.82</v>
      </c>
    </row>
    <row r="15" spans="1:10" x14ac:dyDescent="0.25">
      <c r="A15" s="7" t="s">
        <v>17</v>
      </c>
    </row>
    <row r="16" spans="1:10" x14ac:dyDescent="0.25">
      <c r="B16" t="s">
        <v>18</v>
      </c>
      <c r="G16" s="3">
        <v>5395</v>
      </c>
      <c r="H16">
        <v>16.27</v>
      </c>
      <c r="I16" s="3">
        <v>4961</v>
      </c>
      <c r="J16">
        <v>15.03</v>
      </c>
    </row>
    <row r="17" spans="1:10" x14ac:dyDescent="0.25">
      <c r="B17" t="s">
        <v>19</v>
      </c>
      <c r="G17" s="3">
        <v>13994</v>
      </c>
      <c r="H17">
        <v>42.2</v>
      </c>
      <c r="I17" s="3">
        <v>12618</v>
      </c>
      <c r="J17">
        <v>38.22</v>
      </c>
    </row>
    <row r="18" spans="1:10" x14ac:dyDescent="0.25">
      <c r="B18" t="s">
        <v>20</v>
      </c>
      <c r="G18" s="3">
        <v>6077</v>
      </c>
      <c r="H18">
        <v>18.32</v>
      </c>
      <c r="I18" s="3">
        <v>5274</v>
      </c>
      <c r="J18">
        <v>15.98</v>
      </c>
    </row>
    <row r="19" spans="1:10" x14ac:dyDescent="0.25">
      <c r="B19" t="s">
        <v>21</v>
      </c>
      <c r="G19" s="4">
        <v>701</v>
      </c>
      <c r="H19">
        <v>2.11</v>
      </c>
      <c r="I19" s="4">
        <v>811</v>
      </c>
      <c r="J19">
        <v>2.46</v>
      </c>
    </row>
    <row r="20" spans="1:10" x14ac:dyDescent="0.25">
      <c r="G20" s="3">
        <f>SUM(G16:G19)</f>
        <v>26167</v>
      </c>
      <c r="H20">
        <v>78.900000000000006</v>
      </c>
      <c r="I20" s="3">
        <f>SUM(I16:I19)</f>
        <v>23664</v>
      </c>
      <c r="J20">
        <v>71.61</v>
      </c>
    </row>
    <row r="21" spans="1:10" x14ac:dyDescent="0.25">
      <c r="B21" t="s">
        <v>22</v>
      </c>
      <c r="G21" s="4">
        <v>-9124</v>
      </c>
      <c r="H21">
        <v>27.51</v>
      </c>
      <c r="I21" s="4">
        <v>-8263</v>
      </c>
      <c r="J21">
        <v>25.03</v>
      </c>
    </row>
    <row r="22" spans="1:10" s="7" customFormat="1" x14ac:dyDescent="0.25">
      <c r="B22" s="7" t="s">
        <v>23</v>
      </c>
      <c r="G22" s="8">
        <f>SUM(G20:G21)</f>
        <v>17043</v>
      </c>
      <c r="H22" s="7">
        <v>51.39</v>
      </c>
      <c r="I22" s="8">
        <f>SUM(I20:I21)</f>
        <v>15401</v>
      </c>
      <c r="J22" s="7">
        <v>46.65</v>
      </c>
    </row>
    <row r="23" spans="1:10" x14ac:dyDescent="0.25">
      <c r="A23" s="7" t="s">
        <v>24</v>
      </c>
      <c r="G23" s="5">
        <v>902</v>
      </c>
      <c r="H23">
        <v>2.72</v>
      </c>
      <c r="I23" s="5">
        <v>837</v>
      </c>
      <c r="J23">
        <v>2.54</v>
      </c>
    </row>
    <row r="24" spans="1:10" s="7" customFormat="1" ht="15.75" thickBot="1" x14ac:dyDescent="0.3">
      <c r="A24" s="7" t="s">
        <v>25</v>
      </c>
      <c r="B24" s="7" t="s">
        <v>26</v>
      </c>
      <c r="G24" s="9">
        <f>SUM(G23,G22,G13)</f>
        <v>33163</v>
      </c>
      <c r="H24" s="7">
        <v>100</v>
      </c>
      <c r="I24" s="9">
        <f>SUM(I23,I22,I13)</f>
        <v>33017</v>
      </c>
      <c r="J24" s="7">
        <v>100</v>
      </c>
    </row>
    <row r="25" spans="1:10" ht="3" customHeight="1" thickTop="1" x14ac:dyDescent="0.25"/>
    <row r="26" spans="1:10" ht="3" customHeight="1" x14ac:dyDescent="0.25"/>
    <row r="27" spans="1:10" x14ac:dyDescent="0.25">
      <c r="A27" s="7"/>
      <c r="B27" s="6" t="s">
        <v>27</v>
      </c>
    </row>
    <row r="28" spans="1:10" x14ac:dyDescent="0.25">
      <c r="A28" s="7" t="s">
        <v>28</v>
      </c>
      <c r="B28" s="7"/>
    </row>
    <row r="29" spans="1:10" x14ac:dyDescent="0.25">
      <c r="B29" t="s">
        <v>29</v>
      </c>
      <c r="G29" s="2">
        <v>7612</v>
      </c>
      <c r="H29" s="3">
        <v>22.95</v>
      </c>
      <c r="I29" s="2">
        <v>9011</v>
      </c>
      <c r="J29">
        <v>27.29</v>
      </c>
    </row>
    <row r="30" spans="1:10" x14ac:dyDescent="0.25">
      <c r="B30" t="s">
        <v>30</v>
      </c>
      <c r="G30" s="3">
        <v>1100</v>
      </c>
      <c r="H30" s="3">
        <v>3.32</v>
      </c>
      <c r="I30" s="3">
        <v>1283</v>
      </c>
      <c r="J30" s="3">
        <v>3.89</v>
      </c>
    </row>
    <row r="31" spans="1:10" x14ac:dyDescent="0.25">
      <c r="B31" t="s">
        <v>31</v>
      </c>
      <c r="G31" s="3">
        <v>2629</v>
      </c>
      <c r="H31" s="3">
        <v>7.93</v>
      </c>
      <c r="I31" s="3">
        <v>2468</v>
      </c>
      <c r="J31" s="3">
        <v>7.47</v>
      </c>
    </row>
    <row r="32" spans="1:10" x14ac:dyDescent="0.25">
      <c r="B32" t="s">
        <v>32</v>
      </c>
      <c r="G32" s="3">
        <v>869</v>
      </c>
      <c r="H32" s="3">
        <v>2.62</v>
      </c>
      <c r="I32" s="3">
        <v>813</v>
      </c>
      <c r="J32" s="3">
        <v>2.46</v>
      </c>
    </row>
    <row r="33" spans="1:10" x14ac:dyDescent="0.25">
      <c r="B33" t="s">
        <v>33</v>
      </c>
      <c r="G33" s="3">
        <v>1362</v>
      </c>
      <c r="H33" s="3">
        <v>4.12</v>
      </c>
      <c r="I33" s="3">
        <v>1269</v>
      </c>
      <c r="J33" s="3">
        <v>3.84</v>
      </c>
    </row>
    <row r="34" spans="1:10" x14ac:dyDescent="0.25">
      <c r="B34" t="s">
        <v>34</v>
      </c>
      <c r="G34" s="4">
        <v>2003</v>
      </c>
      <c r="H34" s="3">
        <v>6.04</v>
      </c>
      <c r="I34" s="4">
        <v>1695</v>
      </c>
      <c r="J34" s="3">
        <v>5.13</v>
      </c>
    </row>
    <row r="35" spans="1:10" s="7" customFormat="1" x14ac:dyDescent="0.25">
      <c r="B35" s="7" t="s">
        <v>35</v>
      </c>
      <c r="G35" s="10">
        <f>SUM(G29:G34)</f>
        <v>15575</v>
      </c>
      <c r="H35" s="10">
        <v>46.96</v>
      </c>
      <c r="I35" s="10">
        <f>SUM(I29:I34)</f>
        <v>16539</v>
      </c>
      <c r="J35" s="7">
        <v>50.09</v>
      </c>
    </row>
    <row r="36" spans="1:10" x14ac:dyDescent="0.25">
      <c r="G36" s="3"/>
      <c r="H36" s="3"/>
      <c r="I36" s="3"/>
    </row>
    <row r="37" spans="1:10" x14ac:dyDescent="0.25">
      <c r="A37" s="7" t="s">
        <v>36</v>
      </c>
      <c r="G37" s="3">
        <v>4061</v>
      </c>
      <c r="H37" s="3">
        <v>12.25</v>
      </c>
      <c r="I37" s="3">
        <v>4852</v>
      </c>
      <c r="J37" s="3">
        <v>14.7</v>
      </c>
    </row>
    <row r="38" spans="1:10" x14ac:dyDescent="0.25">
      <c r="A38" s="7" t="s">
        <v>37</v>
      </c>
      <c r="G38" s="4">
        <v>1195</v>
      </c>
      <c r="H38" s="3">
        <v>3.6</v>
      </c>
      <c r="I38" s="4">
        <v>783</v>
      </c>
      <c r="J38" s="3">
        <v>2.37</v>
      </c>
    </row>
    <row r="39" spans="1:10" s="7" customFormat="1" x14ac:dyDescent="0.25">
      <c r="B39" s="7" t="s">
        <v>38</v>
      </c>
      <c r="G39" s="8">
        <f>SUM(G37:G38,G35)</f>
        <v>20831</v>
      </c>
      <c r="H39" s="10">
        <v>62.81</v>
      </c>
      <c r="I39" s="8">
        <f>SUM(I37:I38,I35)</f>
        <v>22174</v>
      </c>
      <c r="J39" s="7">
        <v>67.16</v>
      </c>
    </row>
    <row r="41" spans="1:10" x14ac:dyDescent="0.25">
      <c r="A41" s="7" t="s">
        <v>39</v>
      </c>
    </row>
    <row r="42" spans="1:10" x14ac:dyDescent="0.25">
      <c r="B42" t="s">
        <v>40</v>
      </c>
    </row>
    <row r="43" spans="1:10" x14ac:dyDescent="0.25">
      <c r="B43" t="s">
        <v>41</v>
      </c>
      <c r="G43" s="3">
        <v>0</v>
      </c>
      <c r="H43" s="3"/>
      <c r="I43" s="3">
        <v>0</v>
      </c>
    </row>
    <row r="44" spans="1:10" x14ac:dyDescent="0.25">
      <c r="B44" t="s">
        <v>42</v>
      </c>
      <c r="G44" s="3"/>
      <c r="H44" s="3"/>
      <c r="I44" s="3"/>
    </row>
    <row r="45" spans="1:10" x14ac:dyDescent="0.25">
      <c r="B45" t="s">
        <v>43</v>
      </c>
      <c r="G45" s="3">
        <v>2</v>
      </c>
      <c r="H45" s="3">
        <v>0</v>
      </c>
      <c r="I45" s="3">
        <v>2</v>
      </c>
      <c r="J45" s="3">
        <v>0</v>
      </c>
    </row>
    <row r="46" spans="1:10" x14ac:dyDescent="0.25">
      <c r="B46" t="s">
        <v>44</v>
      </c>
      <c r="G46" s="3">
        <v>5490</v>
      </c>
      <c r="H46" s="3">
        <v>16.55</v>
      </c>
      <c r="I46" s="3">
        <v>5218</v>
      </c>
      <c r="J46" s="3">
        <v>15.8</v>
      </c>
    </row>
    <row r="47" spans="1:10" x14ac:dyDescent="0.25">
      <c r="B47" t="s">
        <v>45</v>
      </c>
      <c r="G47" s="3">
        <v>-1099</v>
      </c>
      <c r="H47" s="3">
        <v>3.31</v>
      </c>
      <c r="I47" s="3">
        <v>-1121</v>
      </c>
      <c r="J47" s="3">
        <v>3.4</v>
      </c>
    </row>
    <row r="48" spans="1:10" x14ac:dyDescent="0.25">
      <c r="B48" t="s">
        <v>46</v>
      </c>
      <c r="G48" s="4">
        <v>7686</v>
      </c>
      <c r="H48" s="3">
        <v>23.18</v>
      </c>
      <c r="I48" s="4">
        <v>6518</v>
      </c>
      <c r="J48" s="3">
        <v>19.739999999999998</v>
      </c>
    </row>
    <row r="49" spans="2:10" x14ac:dyDescent="0.25">
      <c r="B49" t="s">
        <v>47</v>
      </c>
      <c r="G49" s="3">
        <f>SUM(G45:G48)</f>
        <v>12079</v>
      </c>
      <c r="H49" s="3">
        <v>36.42</v>
      </c>
      <c r="I49" s="3">
        <f>SUM(I45:I48)</f>
        <v>10617</v>
      </c>
      <c r="J49" s="3">
        <v>32.159999999999997</v>
      </c>
    </row>
    <row r="50" spans="2:10" x14ac:dyDescent="0.25">
      <c r="B50" t="s">
        <v>48</v>
      </c>
      <c r="G50" s="4">
        <v>253</v>
      </c>
      <c r="H50" s="3">
        <v>0.76</v>
      </c>
      <c r="I50" s="4">
        <v>226</v>
      </c>
      <c r="J50" s="3">
        <v>0.68</v>
      </c>
    </row>
    <row r="51" spans="2:10" s="7" customFormat="1" x14ac:dyDescent="0.25">
      <c r="B51" s="7" t="s">
        <v>49</v>
      </c>
      <c r="G51" s="8">
        <f>SUM(G49:G50)</f>
        <v>12332</v>
      </c>
      <c r="H51" s="10">
        <v>37.19</v>
      </c>
      <c r="I51" s="8">
        <f>SUM(I49:I50)</f>
        <v>10843</v>
      </c>
      <c r="J51" s="7">
        <v>32.840000000000003</v>
      </c>
    </row>
    <row r="52" spans="2:10" s="7" customFormat="1" ht="15.75" thickBot="1" x14ac:dyDescent="0.3">
      <c r="B52" s="7" t="s">
        <v>50</v>
      </c>
      <c r="G52" s="9">
        <f>SUM(G39,G51)</f>
        <v>33163</v>
      </c>
      <c r="H52" s="10">
        <v>100</v>
      </c>
      <c r="I52" s="9">
        <f>SUM(I39,I51)</f>
        <v>33017</v>
      </c>
      <c r="J52" s="7">
        <v>100</v>
      </c>
    </row>
    <row r="53" spans="2:10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B10" workbookViewId="0">
      <selection activeCell="J10" sqref="J10"/>
    </sheetView>
  </sheetViews>
  <sheetFormatPr defaultRowHeight="15" x14ac:dyDescent="0.25"/>
  <cols>
    <col min="1" max="1" width="51.85546875" customWidth="1"/>
    <col min="2" max="4" width="1.7109375" customWidth="1"/>
    <col min="5" max="5" width="14.7109375" bestFit="1" customWidth="1"/>
    <col min="6" max="6" width="11.140625" customWidth="1"/>
    <col min="7" max="7" width="14.7109375" bestFit="1" customWidth="1"/>
    <col min="8" max="8" width="11.140625" customWidth="1"/>
    <col min="9" max="9" width="14.7109375" bestFit="1" customWidth="1"/>
  </cols>
  <sheetData>
    <row r="1" spans="1:10" x14ac:dyDescent="0.25">
      <c r="A1" s="21" t="s">
        <v>6</v>
      </c>
      <c r="B1" s="21"/>
      <c r="C1" s="21"/>
      <c r="D1" s="21"/>
      <c r="E1" s="21"/>
      <c r="F1" s="21"/>
      <c r="G1" s="21"/>
    </row>
    <row r="2" spans="1:10" x14ac:dyDescent="0.25">
      <c r="A2" s="21" t="s">
        <v>51</v>
      </c>
      <c r="B2" s="21"/>
      <c r="C2" s="21"/>
      <c r="D2" s="21"/>
      <c r="E2" s="21"/>
      <c r="F2" s="21"/>
      <c r="G2" s="21"/>
    </row>
    <row r="3" spans="1:10" x14ac:dyDescent="0.25">
      <c r="A3" s="21" t="s">
        <v>8</v>
      </c>
      <c r="B3" s="21"/>
      <c r="C3" s="21"/>
      <c r="D3" s="21"/>
      <c r="E3" s="21"/>
      <c r="F3" s="21"/>
      <c r="G3" s="21"/>
    </row>
    <row r="6" spans="1:10" x14ac:dyDescent="0.25">
      <c r="E6" s="16">
        <v>42613</v>
      </c>
      <c r="F6" s="17"/>
      <c r="G6" s="16">
        <v>42247</v>
      </c>
      <c r="H6" s="17"/>
      <c r="I6" s="16">
        <v>41882</v>
      </c>
    </row>
    <row r="7" spans="1:10" x14ac:dyDescent="0.25">
      <c r="E7" s="16" t="s">
        <v>82</v>
      </c>
      <c r="F7" s="17" t="s">
        <v>83</v>
      </c>
      <c r="G7" s="16" t="s">
        <v>82</v>
      </c>
      <c r="H7" s="17" t="s">
        <v>83</v>
      </c>
      <c r="I7" s="16" t="s">
        <v>82</v>
      </c>
      <c r="J7" s="17" t="s">
        <v>83</v>
      </c>
    </row>
    <row r="8" spans="1:10" x14ac:dyDescent="0.25">
      <c r="A8" s="7" t="s">
        <v>52</v>
      </c>
    </row>
    <row r="9" spans="1:10" x14ac:dyDescent="0.25">
      <c r="A9" t="s">
        <v>53</v>
      </c>
      <c r="E9">
        <v>116073</v>
      </c>
      <c r="F9">
        <v>97.77</v>
      </c>
      <c r="G9">
        <v>113666</v>
      </c>
      <c r="H9">
        <v>97.82</v>
      </c>
      <c r="I9">
        <v>110212</v>
      </c>
      <c r="J9">
        <v>97.94</v>
      </c>
    </row>
    <row r="10" spans="1:10" x14ac:dyDescent="0.25">
      <c r="A10" t="s">
        <v>54</v>
      </c>
      <c r="E10" s="15">
        <v>2646</v>
      </c>
      <c r="F10">
        <v>2.23</v>
      </c>
      <c r="G10" s="15">
        <v>2533</v>
      </c>
      <c r="H10" s="22">
        <v>2.17</v>
      </c>
      <c r="I10" s="15">
        <v>2428</v>
      </c>
      <c r="J10" s="22">
        <v>2.16</v>
      </c>
    </row>
    <row r="11" spans="1:10" x14ac:dyDescent="0.25">
      <c r="A11" t="s">
        <v>55</v>
      </c>
      <c r="E11">
        <f>SUM(E9:E10)</f>
        <v>118719</v>
      </c>
      <c r="F11">
        <v>100</v>
      </c>
      <c r="G11">
        <f>SUM(G9:G10)</f>
        <v>116199</v>
      </c>
      <c r="H11">
        <v>100</v>
      </c>
      <c r="I11">
        <f>SUM(I9:I10)</f>
        <v>112640</v>
      </c>
      <c r="J11">
        <v>100</v>
      </c>
    </row>
    <row r="13" spans="1:10" x14ac:dyDescent="0.25">
      <c r="A13" s="7" t="s">
        <v>56</v>
      </c>
    </row>
    <row r="14" spans="1:10" x14ac:dyDescent="0.25">
      <c r="A14" t="s">
        <v>57</v>
      </c>
      <c r="E14">
        <v>102901</v>
      </c>
      <c r="F14">
        <v>86.68</v>
      </c>
      <c r="G14">
        <v>101065</v>
      </c>
      <c r="H14">
        <v>86.98</v>
      </c>
      <c r="I14">
        <v>98458</v>
      </c>
      <c r="J14">
        <v>87.41</v>
      </c>
    </row>
    <row r="15" spans="1:10" x14ac:dyDescent="0.25">
      <c r="A15" t="s">
        <v>58</v>
      </c>
      <c r="E15">
        <v>12068</v>
      </c>
      <c r="F15">
        <v>10.17</v>
      </c>
      <c r="G15">
        <v>11445</v>
      </c>
      <c r="H15">
        <v>9.85</v>
      </c>
      <c r="I15">
        <v>10899</v>
      </c>
      <c r="J15">
        <v>9.68</v>
      </c>
    </row>
    <row r="16" spans="1:10" x14ac:dyDescent="0.25">
      <c r="A16" t="s">
        <v>59</v>
      </c>
      <c r="E16" s="15">
        <v>78</v>
      </c>
      <c r="F16">
        <v>7.0000000000000007E-2</v>
      </c>
      <c r="G16" s="15">
        <v>65</v>
      </c>
      <c r="H16" s="22">
        <v>0.06</v>
      </c>
      <c r="I16" s="15">
        <v>63</v>
      </c>
      <c r="J16" s="22">
        <v>0.06</v>
      </c>
    </row>
    <row r="17" spans="1:10" x14ac:dyDescent="0.25">
      <c r="A17" t="s">
        <v>61</v>
      </c>
      <c r="E17">
        <f>SUM(E14:E16)</f>
        <v>115047</v>
      </c>
      <c r="F17">
        <v>96.9</v>
      </c>
      <c r="G17">
        <f>SUM(G14:G16)</f>
        <v>112575</v>
      </c>
      <c r="H17" s="22">
        <v>96.88</v>
      </c>
      <c r="I17">
        <f>SUM(I14:I16)</f>
        <v>109420</v>
      </c>
      <c r="J17" s="22">
        <v>97.14</v>
      </c>
    </row>
    <row r="18" spans="1:10" x14ac:dyDescent="0.25">
      <c r="A18" t="s">
        <v>60</v>
      </c>
      <c r="E18">
        <f>E11-E17</f>
        <v>3672</v>
      </c>
      <c r="F18">
        <v>3.09</v>
      </c>
      <c r="G18">
        <f>G11-G17</f>
        <v>3624</v>
      </c>
      <c r="I18">
        <f>I11-I17</f>
        <v>3220</v>
      </c>
      <c r="J18" s="22">
        <v>2.86</v>
      </c>
    </row>
    <row r="20" spans="1:10" x14ac:dyDescent="0.25">
      <c r="A20" s="7" t="s">
        <v>62</v>
      </c>
    </row>
    <row r="21" spans="1:10" x14ac:dyDescent="0.25">
      <c r="A21" t="s">
        <v>63</v>
      </c>
      <c r="E21">
        <v>-133</v>
      </c>
      <c r="F21">
        <v>0.11</v>
      </c>
      <c r="G21">
        <v>-124</v>
      </c>
      <c r="H21">
        <v>0.11</v>
      </c>
      <c r="I21">
        <v>-113</v>
      </c>
      <c r="J21">
        <v>0.1</v>
      </c>
    </row>
    <row r="22" spans="1:10" x14ac:dyDescent="0.25">
      <c r="A22" t="s">
        <v>64</v>
      </c>
      <c r="E22" s="15">
        <v>80</v>
      </c>
      <c r="F22">
        <v>7.0000000000000007E-2</v>
      </c>
      <c r="G22" s="15">
        <v>104</v>
      </c>
      <c r="H22" s="22">
        <v>0.09</v>
      </c>
      <c r="I22" s="15">
        <v>90</v>
      </c>
      <c r="J22" s="22">
        <v>0.08</v>
      </c>
    </row>
    <row r="23" spans="1:10" x14ac:dyDescent="0.25">
      <c r="A23" s="7" t="s">
        <v>65</v>
      </c>
      <c r="E23">
        <f>SUM(E18:E22)</f>
        <v>3619</v>
      </c>
      <c r="F23">
        <v>3.05</v>
      </c>
      <c r="G23">
        <f>SUM(G18:G22)</f>
        <v>3604</v>
      </c>
      <c r="H23">
        <v>3.1</v>
      </c>
      <c r="I23">
        <f>SUM(I18:I22)</f>
        <v>3197</v>
      </c>
      <c r="J23" s="22">
        <v>2.84</v>
      </c>
    </row>
    <row r="24" spans="1:10" ht="7.5" customHeight="1" x14ac:dyDescent="0.25"/>
    <row r="25" spans="1:10" x14ac:dyDescent="0.25">
      <c r="A25" t="s">
        <v>66</v>
      </c>
      <c r="E25" s="15">
        <v>1243</v>
      </c>
      <c r="F25">
        <v>1.05</v>
      </c>
      <c r="G25" s="15">
        <v>1195</v>
      </c>
      <c r="H25" s="22">
        <v>1.03</v>
      </c>
      <c r="I25" s="15">
        <v>1109</v>
      </c>
      <c r="J25" s="22">
        <v>0.98</v>
      </c>
    </row>
    <row r="26" spans="1:10" x14ac:dyDescent="0.25">
      <c r="A26" t="s">
        <v>67</v>
      </c>
      <c r="E26">
        <f>E23-E25</f>
        <v>2376</v>
      </c>
      <c r="F26">
        <v>2</v>
      </c>
      <c r="G26">
        <f>G23-G25</f>
        <v>2409</v>
      </c>
      <c r="H26" s="22">
        <v>2.0699999999999998</v>
      </c>
      <c r="I26">
        <f>I23-I25</f>
        <v>2088</v>
      </c>
      <c r="J26" s="22">
        <v>1.85</v>
      </c>
    </row>
    <row r="27" spans="1:10" x14ac:dyDescent="0.25">
      <c r="A27" t="s">
        <v>68</v>
      </c>
      <c r="E27" s="15">
        <v>-26</v>
      </c>
      <c r="F27">
        <v>0.02</v>
      </c>
      <c r="G27" s="15">
        <v>-32</v>
      </c>
      <c r="H27" s="22">
        <v>0.03</v>
      </c>
      <c r="I27" s="15">
        <v>-30</v>
      </c>
      <c r="J27" s="22">
        <v>0.03</v>
      </c>
    </row>
    <row r="28" spans="1:10" ht="15.75" thickBot="1" x14ac:dyDescent="0.3">
      <c r="A28" s="7" t="s">
        <v>74</v>
      </c>
      <c r="E28" s="14">
        <f>SUM(E26:E27)</f>
        <v>2350</v>
      </c>
      <c r="F28">
        <v>1.98</v>
      </c>
      <c r="G28" s="14">
        <f>SUM(G26:G27)</f>
        <v>2377</v>
      </c>
      <c r="H28" s="22">
        <v>2.0499999999999998</v>
      </c>
      <c r="I28" s="14">
        <f>SUM(I26:I27)</f>
        <v>2058</v>
      </c>
      <c r="J28" s="22">
        <v>1.82</v>
      </c>
    </row>
    <row r="29" spans="1:10" ht="15.75" thickTop="1" x14ac:dyDescent="0.25">
      <c r="A29" s="7"/>
    </row>
    <row r="30" spans="1:10" x14ac:dyDescent="0.25">
      <c r="A30" s="7" t="s">
        <v>69</v>
      </c>
    </row>
    <row r="31" spans="1:10" ht="15.75" thickBot="1" x14ac:dyDescent="0.3">
      <c r="A31" t="s">
        <v>70</v>
      </c>
      <c r="E31" s="12">
        <v>5.36</v>
      </c>
      <c r="G31" s="12">
        <v>5.41</v>
      </c>
      <c r="I31" s="12">
        <v>4.6900000000000004</v>
      </c>
    </row>
    <row r="32" spans="1:10" ht="16.5" thickTop="1" thickBot="1" x14ac:dyDescent="0.3">
      <c r="A32" t="s">
        <v>71</v>
      </c>
      <c r="E32" s="13">
        <v>5.33</v>
      </c>
      <c r="G32" s="13">
        <v>5.37</v>
      </c>
      <c r="I32" s="13">
        <v>4.6500000000000004</v>
      </c>
    </row>
    <row r="33" spans="1:9" ht="15.75" thickTop="1" x14ac:dyDescent="0.25">
      <c r="A33" t="s">
        <v>72</v>
      </c>
    </row>
    <row r="34" spans="1:9" x14ac:dyDescent="0.25">
      <c r="A34" t="s">
        <v>70</v>
      </c>
      <c r="E34">
        <v>438585</v>
      </c>
      <c r="G34">
        <v>439455</v>
      </c>
      <c r="I34">
        <v>438693</v>
      </c>
    </row>
    <row r="35" spans="1:9" x14ac:dyDescent="0.25">
      <c r="A35" t="s">
        <v>71</v>
      </c>
      <c r="E35">
        <v>441263</v>
      </c>
      <c r="G35">
        <v>442716</v>
      </c>
      <c r="I35">
        <v>442485</v>
      </c>
    </row>
    <row r="37" spans="1:9" x14ac:dyDescent="0.25">
      <c r="A37" s="7" t="s">
        <v>73</v>
      </c>
      <c r="E37" s="11">
        <v>1.7</v>
      </c>
      <c r="G37" s="11">
        <v>6.51</v>
      </c>
      <c r="I37" s="11">
        <v>1.33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BALANCE SHEET</vt:lpstr>
      <vt:lpstr>INCOME STATEMENT</vt:lpstr>
    </vt:vector>
  </TitlesOfParts>
  <Company>Columbus State Community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Terrie Stolte</dc:creator>
  <cp:lastModifiedBy>Jared</cp:lastModifiedBy>
  <dcterms:created xsi:type="dcterms:W3CDTF">2017-12-13T16:36:51Z</dcterms:created>
  <dcterms:modified xsi:type="dcterms:W3CDTF">2018-08-03T14:39:17Z</dcterms:modified>
</cp:coreProperties>
</file>