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Лист1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K11" i="1"/>
  <c r="K10" i="1"/>
  <c r="K9" i="1"/>
  <c r="K8" i="1"/>
  <c r="K7" i="1"/>
  <c r="L12" i="1"/>
  <c r="L11" i="1"/>
  <c r="L10" i="1"/>
  <c r="L9" i="1"/>
  <c r="L8" i="1"/>
  <c r="L7" i="1"/>
  <c r="J12" i="1"/>
  <c r="I12" i="1"/>
  <c r="J11" i="1"/>
  <c r="I11" i="1"/>
  <c r="I10" i="1"/>
  <c r="J9" i="1"/>
  <c r="I9" i="1"/>
  <c r="J8" i="1"/>
  <c r="I8" i="1"/>
  <c r="J7" i="1"/>
  <c r="I7" i="1"/>
  <c r="J10" i="1"/>
  <c r="F7" i="1" l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E9" i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8" i="1"/>
  <c r="E7" i="1"/>
  <c r="D9" i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8" i="1"/>
  <c r="C10" i="1"/>
  <c r="C11" i="1" s="1"/>
  <c r="C12" i="1" s="1"/>
  <c r="C13" i="1" s="1"/>
  <c r="C14" i="1" s="1"/>
  <c r="C15" i="1" s="1"/>
  <c r="C16" i="1" s="1"/>
  <c r="C17" i="1" s="1"/>
  <c r="C18" i="1" s="1"/>
  <c r="C19" i="1" s="1"/>
  <c r="C9" i="1"/>
  <c r="C8" i="1"/>
  <c r="B18" i="1"/>
  <c r="B19" i="1" s="1"/>
  <c r="B10" i="1"/>
  <c r="B11" i="1" s="1"/>
  <c r="B12" i="1" s="1"/>
  <c r="B13" i="1" s="1"/>
  <c r="B14" i="1" s="1"/>
  <c r="B15" i="1" s="1"/>
  <c r="B16" i="1" s="1"/>
  <c r="B17" i="1" s="1"/>
  <c r="B9" i="1"/>
</calcChain>
</file>

<file path=xl/sharedStrings.xml><?xml version="1.0" encoding="utf-8"?>
<sst xmlns="http://schemas.openxmlformats.org/spreadsheetml/2006/main" count="27" uniqueCount="18">
  <si>
    <t>Greg</t>
  </si>
  <si>
    <t>Mia</t>
  </si>
  <si>
    <t>Bread</t>
  </si>
  <si>
    <t>Hours</t>
  </si>
  <si>
    <t>Meat Loaf</t>
  </si>
  <si>
    <t>G</t>
  </si>
  <si>
    <t>M</t>
  </si>
  <si>
    <t>Meatloaf</t>
  </si>
  <si>
    <t>GREG</t>
  </si>
  <si>
    <t>MIA</t>
  </si>
  <si>
    <t xml:space="preserve">Combination </t>
  </si>
  <si>
    <t>Pounds of Butter</t>
  </si>
  <si>
    <t>Number of Guns</t>
  </si>
  <si>
    <t>A</t>
  </si>
  <si>
    <t>B</t>
  </si>
  <si>
    <t>C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</si>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</sst>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production possibility frontiers 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Greg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Лист1!$J$7:$J$12</c:f>
              <c:numCache>
                <c:formatCode>General</c:formatCode>
                <c:ptCount val="6"/>
                <c:pt idx="0">
                  <c:v>180</c:v>
                </c:pt>
                <c:pt idx="1">
                  <c:v>0</c:v>
                </c:pt>
                <c:pt idx="2">
                  <c:v>90</c:v>
                </c:pt>
                <c:pt idx="3">
                  <c:v>72</c:v>
                </c:pt>
                <c:pt idx="4">
                  <c:v>135</c:v>
                </c:pt>
                <c:pt idx="5">
                  <c:v>45</c:v>
                </c:pt>
              </c:numCache>
            </c:numRef>
          </c:xVal>
          <c:yVal>
            <c:numRef>
              <c:f>Лист1!$I$7:$I$12</c:f>
              <c:numCache>
                <c:formatCode>General</c:formatCode>
                <c:ptCount val="6"/>
                <c:pt idx="0">
                  <c:v>0</c:v>
                </c:pt>
                <c:pt idx="1">
                  <c:v>360</c:v>
                </c:pt>
                <c:pt idx="2">
                  <c:v>180</c:v>
                </c:pt>
                <c:pt idx="3">
                  <c:v>216</c:v>
                </c:pt>
                <c:pt idx="4">
                  <c:v>90</c:v>
                </c:pt>
                <c:pt idx="5">
                  <c:v>270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8D5-4AEC-B441-CB39D20E0AC9}"/>
            </c:ext>
          </c:extLst>
        </c:ser>
        <c:ser>
          <c:idx val="1"/>
          <c:order val="1"/>
          <c:tx>
            <c:strRef>
              <c:f>Лист1!$K$5</c:f>
              <c:strCache>
                <c:ptCount val="1"/>
                <c:pt idx="0">
                  <c:v>MIA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Лист1!$L$7:$L$12</c:f>
              <c:numCache>
                <c:formatCode>General</c:formatCode>
                <c:ptCount val="6"/>
                <c:pt idx="0">
                  <c:v>180</c:v>
                </c:pt>
                <c:pt idx="1">
                  <c:v>0</c:v>
                </c:pt>
                <c:pt idx="2">
                  <c:v>90</c:v>
                </c:pt>
                <c:pt idx="3">
                  <c:v>72</c:v>
                </c:pt>
                <c:pt idx="4">
                  <c:v>135</c:v>
                </c:pt>
                <c:pt idx="5">
                  <c:v>45</c:v>
                </c:pt>
              </c:numCache>
            </c:numRef>
          </c:xVal>
          <c:yVal>
            <c:numRef>
              <c:f>Лист1!$K$7:$K$12</c:f>
              <c:numCache>
                <c:formatCode>General</c:formatCode>
                <c:ptCount val="6"/>
                <c:pt idx="0">
                  <c:v>0</c:v>
                </c:pt>
                <c:pt idx="1">
                  <c:v>480</c:v>
                </c:pt>
                <c:pt idx="2">
                  <c:v>240</c:v>
                </c:pt>
                <c:pt idx="3">
                  <c:v>288</c:v>
                </c:pt>
                <c:pt idx="4">
                  <c:v>120</c:v>
                </c:pt>
                <c:pt idx="5">
                  <c:v>360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8D5-4AEC-B441-CB39D20E0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5823544"/>
        <c:axId val="335823872"/>
      </c:scatterChart>
      <c:valAx>
        <c:axId val="335823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Meatloaf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823872"/>
        <c:crosses val="autoZero"/>
        <c:crossBetween val="midCat"/>
      </c:valAx>
      <c:valAx>
        <c:axId val="33582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Bread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823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Lalaland’s PPF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Number of Guns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Sheet1!$B$2:$B$6</c:f>
              <c:numCache>
                <c:formatCode>General</c:formatCode>
                <c:ptCount val="5"/>
                <c:pt idx="0">
                  <c:v>1000</c:v>
                </c:pt>
                <c:pt idx="1">
                  <c:v>800</c:v>
                </c:pt>
                <c:pt idx="2">
                  <c:v>600</c:v>
                </c:pt>
                <c:pt idx="3">
                  <c:v>400</c:v>
                </c:pt>
                <c:pt idx="4">
                  <c:v>0</c:v>
                </c:pt>
              </c:numCache>
            </c:numRef>
          </c:xVal>
          <c:yVal>
            <c:numRef>
              <c:f>Sheet1!$C$2:$C$6</c:f>
              <c:numCache>
                <c:formatCode>General</c:formatCode>
                <c:ptCount val="5"/>
                <c:pt idx="0">
                  <c:v>0</c:v>
                </c:pt>
                <c:pt idx="1">
                  <c:v>110</c:v>
                </c:pt>
                <c:pt idx="2">
                  <c:v>150</c:v>
                </c:pt>
                <c:pt idx="3">
                  <c:v>175</c:v>
                </c:pt>
                <c:pt idx="4">
                  <c:v>200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CA0-422E-AE1D-FD1695696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4818352"/>
        <c:axId val="404819008"/>
      </c:scatterChart>
      <c:valAx>
        <c:axId val="40481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Pounds of Butter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819008"/>
        <c:crosses val="autoZero"/>
        <c:crossBetween val="midCat"/>
      </c:valAx>
      <c:valAx>
        <c:axId val="40481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Number of Guns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818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1</xdr:row>
      <xdr:rowOff>57150</xdr:rowOff>
    </xdr:from>
    <xdr:to>
      <xdr:col>13</xdr:col>
      <xdr:colOff>523875</xdr:colOff>
      <xdr:row>15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3</xdr:row>
      <xdr:rowOff>171450</xdr:rowOff>
    </xdr:from>
    <xdr:to>
      <xdr:col>13</xdr:col>
      <xdr:colOff>209550</xdr:colOff>
      <xdr:row>18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9"/>
  <sheetViews>
    <sheetView topLeftCell="A7" workbookViewId="0">
      <selection activeCell="M19" sqref="M19"/>
    </sheetView>
  </sheetViews>
  <sheetFormatPr defaultRowHeight="15" x14ac:dyDescent="0.25"/>
  <sheetData>
    <row r="1" spans="2:12" x14ac:dyDescent="0.25">
      <c r="C1" t="s">
        <v>2</v>
      </c>
      <c r="D1" t="s">
        <v>3</v>
      </c>
      <c r="E1" t="s">
        <v>4</v>
      </c>
      <c r="F1" t="s">
        <v>3</v>
      </c>
    </row>
    <row r="2" spans="2:12" x14ac:dyDescent="0.25">
      <c r="B2" t="s">
        <v>0</v>
      </c>
      <c r="C2">
        <v>6</v>
      </c>
      <c r="D2">
        <v>3</v>
      </c>
      <c r="E2">
        <v>3</v>
      </c>
      <c r="F2">
        <v>2</v>
      </c>
    </row>
    <row r="3" spans="2:12" x14ac:dyDescent="0.25">
      <c r="B3" t="s">
        <v>1</v>
      </c>
      <c r="C3">
        <v>8</v>
      </c>
      <c r="D3">
        <v>3</v>
      </c>
      <c r="E3">
        <v>3</v>
      </c>
      <c r="F3">
        <v>2</v>
      </c>
    </row>
    <row r="5" spans="2:12" x14ac:dyDescent="0.25">
      <c r="B5" s="1"/>
      <c r="C5" s="4" t="s">
        <v>2</v>
      </c>
      <c r="D5" s="4"/>
      <c r="E5" s="4" t="s">
        <v>4</v>
      </c>
      <c r="F5" s="4"/>
      <c r="I5" s="5" t="s">
        <v>8</v>
      </c>
      <c r="J5" s="5"/>
      <c r="K5" s="5" t="s">
        <v>9</v>
      </c>
      <c r="L5" s="5"/>
    </row>
    <row r="6" spans="2:12" x14ac:dyDescent="0.25">
      <c r="B6" s="2" t="s">
        <v>3</v>
      </c>
      <c r="C6" s="2" t="s">
        <v>5</v>
      </c>
      <c r="D6" s="2" t="s">
        <v>6</v>
      </c>
      <c r="E6" s="2" t="s">
        <v>5</v>
      </c>
      <c r="F6" s="2" t="s">
        <v>6</v>
      </c>
      <c r="I6" s="3" t="s">
        <v>2</v>
      </c>
      <c r="J6" s="3" t="s">
        <v>7</v>
      </c>
      <c r="K6" s="3" t="s">
        <v>2</v>
      </c>
      <c r="L6" s="3" t="s">
        <v>7</v>
      </c>
    </row>
    <row r="7" spans="2:12" x14ac:dyDescent="0.25">
      <c r="B7" s="1">
        <v>0</v>
      </c>
      <c r="C7" s="1">
        <v>0</v>
      </c>
      <c r="D7" s="1">
        <v>0</v>
      </c>
      <c r="E7" s="1">
        <f>0</f>
        <v>0</v>
      </c>
      <c r="F7" s="1">
        <f>0</f>
        <v>0</v>
      </c>
      <c r="I7">
        <f>6*60*(0)</f>
        <v>0</v>
      </c>
      <c r="J7">
        <f>3*60*(1)</f>
        <v>180</v>
      </c>
      <c r="K7">
        <f>8*60*(0)</f>
        <v>0</v>
      </c>
      <c r="L7">
        <f>3*60*(1)</f>
        <v>180</v>
      </c>
    </row>
    <row r="8" spans="2:12" x14ac:dyDescent="0.25">
      <c r="B8" s="1">
        <v>5</v>
      </c>
      <c r="C8" s="1">
        <f>6</f>
        <v>6</v>
      </c>
      <c r="D8" s="1">
        <f>D7+8</f>
        <v>8</v>
      </c>
      <c r="E8" s="1">
        <f>E7+3</f>
        <v>3</v>
      </c>
      <c r="F8" s="1">
        <f>F7+3</f>
        <v>3</v>
      </c>
      <c r="I8">
        <f>6*60*(1)</f>
        <v>360</v>
      </c>
      <c r="J8">
        <f>3*60*(0)</f>
        <v>0</v>
      </c>
      <c r="K8">
        <f>8*60*(1)</f>
        <v>480</v>
      </c>
      <c r="L8">
        <f>3*60*(0)</f>
        <v>0</v>
      </c>
    </row>
    <row r="9" spans="2:12" x14ac:dyDescent="0.25">
      <c r="B9" s="1">
        <f>B8+5</f>
        <v>10</v>
      </c>
      <c r="C9" s="1">
        <f>C8+6</f>
        <v>12</v>
      </c>
      <c r="D9" s="1">
        <f t="shared" ref="D9:D19" si="0">D8+8</f>
        <v>16</v>
      </c>
      <c r="E9" s="1">
        <f t="shared" ref="E9:F19" si="1">E8+3</f>
        <v>6</v>
      </c>
      <c r="F9" s="1">
        <f t="shared" si="1"/>
        <v>6</v>
      </c>
      <c r="I9">
        <f>6*60*(1/2)</f>
        <v>180</v>
      </c>
      <c r="J9">
        <f>3*60*(1/2)</f>
        <v>90</v>
      </c>
      <c r="K9">
        <f>8*60*(1/2)</f>
        <v>240</v>
      </c>
      <c r="L9">
        <f>3*60*(1/2)</f>
        <v>90</v>
      </c>
    </row>
    <row r="10" spans="2:12" x14ac:dyDescent="0.25">
      <c r="B10" s="1">
        <f t="shared" ref="B10:B19" si="2">B9+5</f>
        <v>15</v>
      </c>
      <c r="C10" s="1">
        <f t="shared" ref="C10:C19" si="3">C9+6</f>
        <v>18</v>
      </c>
      <c r="D10" s="1">
        <f t="shared" si="0"/>
        <v>24</v>
      </c>
      <c r="E10" s="1">
        <f t="shared" si="1"/>
        <v>9</v>
      </c>
      <c r="F10" s="1">
        <f t="shared" si="1"/>
        <v>9</v>
      </c>
      <c r="I10">
        <f>6*60*(3/5)</f>
        <v>216</v>
      </c>
      <c r="J10">
        <f>3*60*(2/5)</f>
        <v>72</v>
      </c>
      <c r="K10">
        <f>8*60*(3/5)</f>
        <v>288</v>
      </c>
      <c r="L10">
        <f>3*60*(2/5)</f>
        <v>72</v>
      </c>
    </row>
    <row r="11" spans="2:12" x14ac:dyDescent="0.25">
      <c r="B11" s="1">
        <f t="shared" si="2"/>
        <v>20</v>
      </c>
      <c r="C11" s="1">
        <f t="shared" si="3"/>
        <v>24</v>
      </c>
      <c r="D11" s="1">
        <f t="shared" si="0"/>
        <v>32</v>
      </c>
      <c r="E11" s="1">
        <f t="shared" si="1"/>
        <v>12</v>
      </c>
      <c r="F11" s="1">
        <f t="shared" si="1"/>
        <v>12</v>
      </c>
      <c r="I11">
        <f>6*60*(1/4)</f>
        <v>90</v>
      </c>
      <c r="J11">
        <f>3*60*(3/4)</f>
        <v>135</v>
      </c>
      <c r="K11">
        <f>8*60*(1/4)</f>
        <v>120</v>
      </c>
      <c r="L11">
        <f>3*60*(3/4)</f>
        <v>135</v>
      </c>
    </row>
    <row r="12" spans="2:12" x14ac:dyDescent="0.25">
      <c r="B12" s="1">
        <f t="shared" si="2"/>
        <v>25</v>
      </c>
      <c r="C12" s="1">
        <f t="shared" si="3"/>
        <v>30</v>
      </c>
      <c r="D12" s="1">
        <f t="shared" si="0"/>
        <v>40</v>
      </c>
      <c r="E12" s="1">
        <f t="shared" si="1"/>
        <v>15</v>
      </c>
      <c r="F12" s="1">
        <f t="shared" si="1"/>
        <v>15</v>
      </c>
      <c r="I12">
        <f>6*60*(3/4)</f>
        <v>270</v>
      </c>
      <c r="J12">
        <f>3*60*(1/4)</f>
        <v>45</v>
      </c>
      <c r="K12">
        <f>8*60*(3/4)</f>
        <v>360</v>
      </c>
      <c r="L12">
        <f>3*60*(1/4)</f>
        <v>45</v>
      </c>
    </row>
    <row r="13" spans="2:12" x14ac:dyDescent="0.25">
      <c r="B13" s="1">
        <f t="shared" si="2"/>
        <v>30</v>
      </c>
      <c r="C13" s="1">
        <f t="shared" si="3"/>
        <v>36</v>
      </c>
      <c r="D13" s="1">
        <f t="shared" si="0"/>
        <v>48</v>
      </c>
      <c r="E13" s="1">
        <f t="shared" si="1"/>
        <v>18</v>
      </c>
      <c r="F13" s="1">
        <f t="shared" si="1"/>
        <v>18</v>
      </c>
    </row>
    <row r="14" spans="2:12" x14ac:dyDescent="0.25">
      <c r="B14" s="1">
        <f t="shared" si="2"/>
        <v>35</v>
      </c>
      <c r="C14" s="1">
        <f t="shared" si="3"/>
        <v>42</v>
      </c>
      <c r="D14" s="1">
        <f t="shared" si="0"/>
        <v>56</v>
      </c>
      <c r="E14" s="1">
        <f t="shared" si="1"/>
        <v>21</v>
      </c>
      <c r="F14" s="1">
        <f t="shared" si="1"/>
        <v>21</v>
      </c>
    </row>
    <row r="15" spans="2:12" x14ac:dyDescent="0.25">
      <c r="B15" s="1">
        <f t="shared" si="2"/>
        <v>40</v>
      </c>
      <c r="C15" s="1">
        <f t="shared" si="3"/>
        <v>48</v>
      </c>
      <c r="D15" s="1">
        <f t="shared" si="0"/>
        <v>64</v>
      </c>
      <c r="E15" s="1">
        <f t="shared" si="1"/>
        <v>24</v>
      </c>
      <c r="F15" s="1">
        <f t="shared" si="1"/>
        <v>24</v>
      </c>
    </row>
    <row r="16" spans="2:12" x14ac:dyDescent="0.25">
      <c r="B16" s="1">
        <f t="shared" si="2"/>
        <v>45</v>
      </c>
      <c r="C16" s="1">
        <f t="shared" si="3"/>
        <v>54</v>
      </c>
      <c r="D16" s="1">
        <f t="shared" si="0"/>
        <v>72</v>
      </c>
      <c r="E16" s="1">
        <f t="shared" si="1"/>
        <v>27</v>
      </c>
      <c r="F16" s="1">
        <f t="shared" si="1"/>
        <v>27</v>
      </c>
    </row>
    <row r="17" spans="2:6" x14ac:dyDescent="0.25">
      <c r="B17" s="1">
        <f t="shared" si="2"/>
        <v>50</v>
      </c>
      <c r="C17" s="1">
        <f t="shared" si="3"/>
        <v>60</v>
      </c>
      <c r="D17" s="1">
        <f t="shared" si="0"/>
        <v>80</v>
      </c>
      <c r="E17" s="1">
        <f t="shared" si="1"/>
        <v>30</v>
      </c>
      <c r="F17" s="1">
        <f t="shared" si="1"/>
        <v>30</v>
      </c>
    </row>
    <row r="18" spans="2:6" x14ac:dyDescent="0.25">
      <c r="B18" s="1">
        <f>B17+5</f>
        <v>55</v>
      </c>
      <c r="C18" s="1">
        <f t="shared" si="3"/>
        <v>66</v>
      </c>
      <c r="D18" s="1">
        <f t="shared" si="0"/>
        <v>88</v>
      </c>
      <c r="E18" s="1">
        <f t="shared" si="1"/>
        <v>33</v>
      </c>
      <c r="F18" s="1">
        <f t="shared" si="1"/>
        <v>33</v>
      </c>
    </row>
    <row r="19" spans="2:6" x14ac:dyDescent="0.25">
      <c r="B19" s="1">
        <f t="shared" si="2"/>
        <v>60</v>
      </c>
      <c r="C19" s="1">
        <f t="shared" si="3"/>
        <v>72</v>
      </c>
      <c r="D19" s="1">
        <f t="shared" si="0"/>
        <v>96</v>
      </c>
      <c r="E19" s="1">
        <f t="shared" si="1"/>
        <v>36</v>
      </c>
      <c r="F19" s="1">
        <f t="shared" si="1"/>
        <v>36</v>
      </c>
    </row>
  </sheetData>
  <mergeCells count="4">
    <mergeCell ref="C5:D5"/>
    <mergeCell ref="E5:F5"/>
    <mergeCell ref="I5:J5"/>
    <mergeCell ref="K5:L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P4" sqref="P4"/>
    </sheetView>
  </sheetViews>
  <sheetFormatPr defaultRowHeight="15" x14ac:dyDescent="0.25"/>
  <cols>
    <col min="1" max="1" width="12" customWidth="1"/>
    <col min="2" max="2" width="10.7109375" customWidth="1"/>
    <col min="3" max="3" width="13" customWidth="1"/>
  </cols>
  <sheetData>
    <row r="1" spans="1:3" ht="27.75" thickBot="1" x14ac:dyDescent="0.3">
      <c r="A1" s="8" t="s">
        <v>10</v>
      </c>
      <c r="B1" s="9" t="s">
        <v>11</v>
      </c>
      <c r="C1" s="9" t="s">
        <v>12</v>
      </c>
    </row>
    <row r="2" spans="1:3" ht="15.75" thickBot="1" x14ac:dyDescent="0.3">
      <c r="A2" s="6" t="s">
        <v>13</v>
      </c>
      <c r="B2" s="7">
        <v>1000</v>
      </c>
      <c r="C2" s="7">
        <v>0</v>
      </c>
    </row>
    <row r="3" spans="1:3" ht="15.75" thickBot="1" x14ac:dyDescent="0.3">
      <c r="A3" s="6" t="s">
        <v>14</v>
      </c>
      <c r="B3" s="7">
        <v>800</v>
      </c>
      <c r="C3" s="7">
        <v>110</v>
      </c>
    </row>
    <row r="4" spans="1:3" ht="15.75" thickBot="1" x14ac:dyDescent="0.3">
      <c r="A4" s="6" t="s">
        <v>15</v>
      </c>
      <c r="B4" s="7">
        <v>600</v>
      </c>
      <c r="C4" s="7">
        <v>150</v>
      </c>
    </row>
    <row r="5" spans="1:3" ht="15.75" thickBot="1" x14ac:dyDescent="0.3">
      <c r="A5" s="6" t="s">
        <v>16</v>
      </c>
      <c r="B5" s="7">
        <v>400</v>
      </c>
      <c r="C5" s="7">
        <v>175</v>
      </c>
    </row>
    <row r="6" spans="1:3" ht="15.75" thickBot="1" x14ac:dyDescent="0.3">
      <c r="A6" s="6" t="s">
        <v>17</v>
      </c>
      <c r="B6" s="7">
        <v>0</v>
      </c>
      <c r="C6" s="7">
        <v>200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Лист1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2021-10-08T10:42:46Z</dcterms:modified>
</cp:coreProperties>
</file>