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slicerCaches/slicerCache1.xml" ContentType="application/vnd.ms-excel.slicerCache+xml"/>
  <Override PartName="/xl/timelineCaches/timelineCache1.xml" ContentType="application/vnd.ms-excel.timeline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imelines/timeline1.xml" ContentType="application/vnd.ms-excel.timeline+xml"/>
  <Override PartName="/xl/pivotTables/pivotTable2.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mc:AlternateContent xmlns:mc="http://schemas.openxmlformats.org/markup-compatibility/2006">
    <mc:Choice Requires="x15">
      <x15ac:absPath xmlns:x15ac="http://schemas.microsoft.com/office/spreadsheetml/2010/11/ac" url="C:\Users\Bon\Desktop\"/>
    </mc:Choice>
  </mc:AlternateContent>
  <bookViews>
    <workbookView xWindow="0" yWindow="0" windowWidth="20400" windowHeight="8130" activeTab="4"/>
  </bookViews>
  <sheets>
    <sheet name="Summary" sheetId="4" r:id="rId1"/>
    <sheet name="Rentals" sheetId="10" r:id="rId2"/>
    <sheet name="Rental Revenue" sheetId="11" r:id="rId3"/>
    <sheet name="Bedrooms" sheetId="14" r:id="rId4"/>
    <sheet name="Databases" sheetId="8" r:id="rId5"/>
  </sheets>
  <definedNames>
    <definedName name="_xlnm._FilterDatabase" localSheetId="4" hidden="1">Databases!$A$7:$M$57</definedName>
    <definedName name="_xlnm._FilterDatabase" localSheetId="1" hidden="1">Rentals!$A$1:$M$51</definedName>
    <definedName name="_xlnm._FilterDatabase" localSheetId="0" hidden="1">Summary!$A$7:$J$7</definedName>
    <definedName name="_xlcn.WorksheetConnection_e05c1Apartments_LastFirst.xlsxAPARTMENTS1" hidden="1">APARTMENTS[]</definedName>
    <definedName name="_xlcn.WorksheetConnection_e05c1Apartments_LastFirst.xlsxCOMPLEX1" hidden="1">COMPLEX[]</definedName>
    <definedName name="NativeTimeline_Last_Remodel">#N/A</definedName>
    <definedName name="_xlnm.Print_Titles" localSheetId="4">Databases!$7:$7</definedName>
    <definedName name="_xlnm.Print_Titles" localSheetId="1">Rentals!$1:$1</definedName>
    <definedName name="_xlnm.Print_Titles" localSheetId="0">Summary!$7:$7</definedName>
    <definedName name="Slicer___Bed">#N/A</definedName>
  </definedNames>
  <calcPr calcId="162913"/>
  <pivotCaches>
    <pivotCache cacheId="7" r:id="rId6"/>
    <pivotCache cacheId="38" r:id="rId7"/>
  </pivotCaches>
  <extLst>
    <ext xmlns:x14="http://schemas.microsoft.com/office/spreadsheetml/2009/9/main" uri="{BBE1A952-AA13-448e-AADC-164F8A28A991}">
      <x14:slicerCaches>
        <x14:slicerCache r:id="rId8"/>
      </x14:slicerCaches>
    </ext>
    <ext xmlns:x14="http://schemas.microsoft.com/office/spreadsheetml/2009/9/main" uri="{79F54976-1DA5-4618-B147-4CDE4B953A38}">
      <x14:workbookPr/>
    </ext>
    <ext xmlns:x15="http://schemas.microsoft.com/office/spreadsheetml/2010/11/main" uri="{D0CA8CA8-9F24-4464-BF8E-62219DCF47F9}">
      <x15:timelineCacheRefs>
        <x15:timelineCacheRef r:id="rId9"/>
      </x15:timelineCacheRefs>
    </ext>
    <ext xmlns:x15="http://schemas.microsoft.com/office/spreadsheetml/2010/11/main" uri="{FCE2AD5D-F65C-4FA6-A056-5C36A1767C68}">
      <x15:dataModel>
        <x15:modelTables>
          <x15:modelTable id="APARTMENTS" name="APARTMENTS" connection="WorksheetConnection_e05c1Apartments_LastFirst.xlsx!APARTMENTS"/>
          <x15:modelTable id="COMPLEX" name="COMPLEX" connection="WorksheetConnection_e05c1Apartments_LastFirst.xlsx!COMPLEX"/>
        </x15:modelTables>
        <x15:modelRelationships>
          <x15:modelRelationship fromTable="APARTMENTS" fromColumn="Code" toTable="COMPLEX" toColumn="Code"/>
        </x15:modelRelationships>
      </x15:dataModel>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2" i="10" l="1"/>
  <c r="K3" i="10"/>
  <c r="K4" i="10"/>
  <c r="K5" i="10"/>
  <c r="K6" i="10"/>
  <c r="K7" i="10"/>
  <c r="K8" i="10"/>
  <c r="K9" i="10"/>
  <c r="K10" i="10"/>
  <c r="K11" i="10"/>
  <c r="K12" i="10"/>
  <c r="K13" i="10"/>
  <c r="K14" i="10"/>
  <c r="K15" i="10"/>
  <c r="K16" i="10"/>
  <c r="K17" i="10"/>
  <c r="K18" i="10"/>
  <c r="K19" i="10"/>
  <c r="K20" i="10"/>
  <c r="K21" i="10"/>
  <c r="K22" i="10"/>
  <c r="K23" i="10"/>
  <c r="K24" i="10"/>
  <c r="K25" i="10"/>
  <c r="K26" i="10"/>
  <c r="K27" i="10"/>
  <c r="K28" i="10"/>
  <c r="K29" i="10"/>
  <c r="K30" i="10"/>
  <c r="K31" i="10"/>
  <c r="K32" i="10"/>
  <c r="K33" i="10"/>
  <c r="K34" i="10"/>
  <c r="K35" i="10"/>
  <c r="K36" i="10"/>
  <c r="K37" i="10"/>
  <c r="K38" i="10"/>
  <c r="K39" i="10"/>
  <c r="K40" i="10"/>
  <c r="K41" i="10"/>
  <c r="K42" i="10"/>
  <c r="K43" i="10"/>
  <c r="K44" i="10"/>
  <c r="K45" i="10"/>
  <c r="K46" i="10"/>
  <c r="K47" i="10"/>
  <c r="K48" i="10"/>
  <c r="K49" i="10"/>
  <c r="K50" i="10"/>
  <c r="K51" i="10"/>
  <c r="J51" i="10" l="1"/>
  <c r="J50" i="10"/>
  <c r="J49" i="10"/>
  <c r="J48" i="10"/>
  <c r="J47" i="10"/>
  <c r="J46" i="10"/>
  <c r="J45" i="10"/>
  <c r="J44" i="10"/>
  <c r="J43" i="10"/>
  <c r="J42" i="10"/>
  <c r="J41" i="10"/>
  <c r="J40" i="10"/>
  <c r="J39" i="10"/>
  <c r="J38" i="10"/>
  <c r="J37" i="10"/>
  <c r="J36" i="10"/>
  <c r="J35" i="10"/>
  <c r="J34" i="10"/>
  <c r="J33" i="10"/>
  <c r="J32" i="10"/>
  <c r="J31" i="10"/>
  <c r="J30" i="10"/>
  <c r="J29" i="10"/>
  <c r="J28" i="10"/>
  <c r="J27" i="10"/>
  <c r="J26" i="10"/>
  <c r="J25" i="10"/>
  <c r="J24" i="10"/>
  <c r="J23" i="10"/>
  <c r="J22" i="10"/>
  <c r="J21" i="10"/>
  <c r="J20" i="10"/>
  <c r="J19" i="10"/>
  <c r="J18" i="10"/>
  <c r="J17" i="10"/>
  <c r="J16" i="10"/>
  <c r="J15" i="10"/>
  <c r="J14" i="10"/>
  <c r="J13" i="10"/>
  <c r="J12" i="10"/>
  <c r="J11" i="10"/>
  <c r="J10" i="10"/>
  <c r="J9" i="10"/>
  <c r="J8" i="10"/>
  <c r="J7" i="10"/>
  <c r="J6" i="10"/>
  <c r="J5" i="10"/>
  <c r="J4" i="10"/>
  <c r="J3" i="10"/>
  <c r="J2" i="10"/>
  <c r="F57" i="8"/>
  <c r="H57" i="8" s="1"/>
  <c r="J57" i="8" s="1"/>
  <c r="F56" i="8"/>
  <c r="H56" i="8" s="1"/>
  <c r="J56" i="8" s="1"/>
  <c r="F55" i="8"/>
  <c r="H55" i="8" s="1"/>
  <c r="J55" i="8" s="1"/>
  <c r="F54" i="8"/>
  <c r="H54" i="8" s="1"/>
  <c r="J54" i="8" s="1"/>
  <c r="F53" i="8"/>
  <c r="H53" i="8" s="1"/>
  <c r="J53" i="8" s="1"/>
  <c r="F52" i="8"/>
  <c r="H52" i="8" s="1"/>
  <c r="J52" i="8" s="1"/>
  <c r="F51" i="8"/>
  <c r="H51" i="8" s="1"/>
  <c r="J51" i="8" s="1"/>
  <c r="F50" i="8"/>
  <c r="H50" i="8" s="1"/>
  <c r="J50" i="8" s="1"/>
  <c r="F49" i="8"/>
  <c r="H49" i="8" s="1"/>
  <c r="J49" i="8" s="1"/>
  <c r="F48" i="8"/>
  <c r="H48" i="8" s="1"/>
  <c r="J48" i="8" s="1"/>
  <c r="F47" i="8"/>
  <c r="H47" i="8" s="1"/>
  <c r="J47" i="8" s="1"/>
  <c r="F46" i="8"/>
  <c r="H46" i="8" s="1"/>
  <c r="J46" i="8" s="1"/>
  <c r="F45" i="8"/>
  <c r="H45" i="8" s="1"/>
  <c r="J45" i="8" s="1"/>
  <c r="F44" i="8"/>
  <c r="H44" i="8" s="1"/>
  <c r="J44" i="8" s="1"/>
  <c r="F43" i="8"/>
  <c r="H43" i="8" s="1"/>
  <c r="J43" i="8" s="1"/>
  <c r="F42" i="8"/>
  <c r="H42" i="8" s="1"/>
  <c r="J42" i="8" s="1"/>
  <c r="F41" i="8"/>
  <c r="H41" i="8" s="1"/>
  <c r="J41" i="8" s="1"/>
  <c r="F40" i="8"/>
  <c r="H40" i="8" s="1"/>
  <c r="J40" i="8" s="1"/>
  <c r="F39" i="8"/>
  <c r="H39" i="8" s="1"/>
  <c r="J39" i="8" s="1"/>
  <c r="F38" i="8"/>
  <c r="H38" i="8" s="1"/>
  <c r="J38" i="8" s="1"/>
  <c r="F37" i="8"/>
  <c r="H37" i="8" s="1"/>
  <c r="J37" i="8" s="1"/>
  <c r="F36" i="8"/>
  <c r="H36" i="8" s="1"/>
  <c r="J36" i="8" s="1"/>
  <c r="F35" i="8"/>
  <c r="H35" i="8" s="1"/>
  <c r="J35" i="8" s="1"/>
  <c r="F34" i="8"/>
  <c r="H34" i="8" s="1"/>
  <c r="J34" i="8" s="1"/>
  <c r="F33" i="8"/>
  <c r="H33" i="8" s="1"/>
  <c r="J33" i="8" s="1"/>
  <c r="F32" i="8"/>
  <c r="H32" i="8" s="1"/>
  <c r="J32" i="8" s="1"/>
  <c r="F31" i="8"/>
  <c r="H31" i="8" s="1"/>
  <c r="J31" i="8" s="1"/>
  <c r="F30" i="8"/>
  <c r="H30" i="8" s="1"/>
  <c r="J30" i="8" s="1"/>
  <c r="F29" i="8"/>
  <c r="H29" i="8" s="1"/>
  <c r="J29" i="8" s="1"/>
  <c r="F28" i="8"/>
  <c r="H28" i="8" s="1"/>
  <c r="J28" i="8" s="1"/>
  <c r="F27" i="8"/>
  <c r="H27" i="8" s="1"/>
  <c r="J27" i="8" s="1"/>
  <c r="F26" i="8"/>
  <c r="H26" i="8" s="1"/>
  <c r="J26" i="8" s="1"/>
  <c r="F25" i="8"/>
  <c r="H25" i="8" s="1"/>
  <c r="J25" i="8" s="1"/>
  <c r="F24" i="8"/>
  <c r="H24" i="8" s="1"/>
  <c r="J24" i="8" s="1"/>
  <c r="F23" i="8"/>
  <c r="H23" i="8" s="1"/>
  <c r="J23" i="8" s="1"/>
  <c r="F22" i="8"/>
  <c r="H22" i="8" s="1"/>
  <c r="J22" i="8" s="1"/>
  <c r="F21" i="8"/>
  <c r="H21" i="8" s="1"/>
  <c r="J21" i="8" s="1"/>
  <c r="F20" i="8"/>
  <c r="H20" i="8" s="1"/>
  <c r="J20" i="8" s="1"/>
  <c r="F19" i="8"/>
  <c r="H19" i="8" s="1"/>
  <c r="J19" i="8" s="1"/>
  <c r="F18" i="8"/>
  <c r="H18" i="8" s="1"/>
  <c r="J18" i="8" s="1"/>
  <c r="F17" i="8"/>
  <c r="H17" i="8" s="1"/>
  <c r="J17" i="8" s="1"/>
  <c r="F16" i="8"/>
  <c r="H16" i="8" s="1"/>
  <c r="J16" i="8" s="1"/>
  <c r="F15" i="8"/>
  <c r="H15" i="8" s="1"/>
  <c r="J15" i="8" s="1"/>
  <c r="F14" i="8"/>
  <c r="H14" i="8" s="1"/>
  <c r="J14" i="8" s="1"/>
  <c r="F13" i="8"/>
  <c r="H13" i="8" s="1"/>
  <c r="J13" i="8" s="1"/>
  <c r="F12" i="8"/>
  <c r="H12" i="8" s="1"/>
  <c r="J12" i="8" s="1"/>
  <c r="F11" i="8"/>
  <c r="H11" i="8" s="1"/>
  <c r="J11" i="8" s="1"/>
  <c r="F10" i="8"/>
  <c r="H10" i="8" s="1"/>
  <c r="J10" i="8" s="1"/>
  <c r="F9" i="8"/>
  <c r="H9" i="8" s="1"/>
  <c r="J9" i="8" s="1"/>
  <c r="F8" i="8"/>
  <c r="H8" i="8" s="1"/>
  <c r="J8" i="8" s="1"/>
  <c r="F42" i="4" l="1"/>
  <c r="H42" i="4" s="1"/>
  <c r="J42" i="4" s="1"/>
  <c r="F52" i="4"/>
  <c r="H52" i="4" s="1"/>
  <c r="J52" i="4" s="1"/>
  <c r="F53" i="4"/>
  <c r="H53" i="4" s="1"/>
  <c r="J53" i="4" s="1"/>
  <c r="F61" i="4"/>
  <c r="H61" i="4" s="1"/>
  <c r="J61" i="4" s="1"/>
  <c r="F57" i="4"/>
  <c r="H57" i="4" s="1"/>
  <c r="J57" i="4" s="1"/>
  <c r="F47" i="4"/>
  <c r="H47" i="4" s="1"/>
  <c r="J47" i="4" s="1"/>
  <c r="F50" i="4"/>
  <c r="H50" i="4" s="1"/>
  <c r="J50" i="4" s="1"/>
  <c r="F59" i="4"/>
  <c r="H59" i="4" s="1"/>
  <c r="J59" i="4" s="1"/>
  <c r="F60" i="4"/>
  <c r="H60" i="4" s="1"/>
  <c r="J60" i="4" s="1"/>
  <c r="F43" i="4"/>
  <c r="H43" i="4" s="1"/>
  <c r="J43" i="4" s="1"/>
  <c r="F44" i="4"/>
  <c r="H44" i="4" s="1"/>
  <c r="J44" i="4" s="1"/>
  <c r="F51" i="4"/>
  <c r="H51" i="4" s="1"/>
  <c r="J51" i="4" s="1"/>
  <c r="F54" i="4"/>
  <c r="H54" i="4" s="1"/>
  <c r="J54" i="4" s="1"/>
  <c r="F63" i="4"/>
  <c r="H63" i="4" s="1"/>
  <c r="J63" i="4" s="1"/>
  <c r="F62" i="4"/>
  <c r="H62" i="4" s="1"/>
  <c r="J62" i="4" s="1"/>
  <c r="F48" i="4"/>
  <c r="H48" i="4" s="1"/>
  <c r="J48" i="4" s="1"/>
  <c r="F49" i="4"/>
  <c r="H49" i="4" s="1"/>
  <c r="J49" i="4" s="1"/>
  <c r="F56" i="4"/>
  <c r="H56" i="4" s="1"/>
  <c r="J56" i="4" s="1"/>
  <c r="F58" i="4"/>
  <c r="H58" i="4" s="1"/>
  <c r="J58" i="4" s="1"/>
  <c r="F8" i="4"/>
  <c r="H8" i="4" s="1"/>
  <c r="J8" i="4" s="1"/>
  <c r="F11" i="4"/>
  <c r="H11" i="4" s="1"/>
  <c r="J11" i="4" s="1"/>
  <c r="F9" i="4"/>
  <c r="H9" i="4" s="1"/>
  <c r="J9" i="4" s="1"/>
  <c r="F10" i="4"/>
  <c r="H10" i="4" s="1"/>
  <c r="J10" i="4" s="1"/>
  <c r="F16" i="4"/>
  <c r="H16" i="4" s="1"/>
  <c r="J16" i="4" s="1"/>
  <c r="F15" i="4"/>
  <c r="H15" i="4" s="1"/>
  <c r="J15" i="4" s="1"/>
  <c r="F14" i="4"/>
  <c r="H14" i="4" s="1"/>
  <c r="J14" i="4" s="1"/>
  <c r="F13" i="4"/>
  <c r="H13" i="4" s="1"/>
  <c r="J13" i="4" s="1"/>
  <c r="F20" i="4"/>
  <c r="H20" i="4" s="1"/>
  <c r="J20" i="4" s="1"/>
  <c r="F24" i="4"/>
  <c r="H24" i="4" s="1"/>
  <c r="J24" i="4" s="1"/>
  <c r="F27" i="4"/>
  <c r="H27" i="4" s="1"/>
  <c r="J27" i="4" s="1"/>
  <c r="F19" i="4"/>
  <c r="H19" i="4" s="1"/>
  <c r="J19" i="4" s="1"/>
  <c r="F22" i="4"/>
  <c r="H22" i="4" s="1"/>
  <c r="J22" i="4" s="1"/>
  <c r="J26" i="4" s="1"/>
  <c r="F28" i="4"/>
  <c r="H28" i="4" s="1"/>
  <c r="J28" i="4" s="1"/>
  <c r="F23" i="4"/>
  <c r="H23" i="4" s="1"/>
  <c r="J23" i="4" s="1"/>
  <c r="F25" i="4"/>
  <c r="H25" i="4" s="1"/>
  <c r="J25" i="4" s="1"/>
  <c r="F68" i="4"/>
  <c r="H68" i="4" s="1"/>
  <c r="J68" i="4" s="1"/>
  <c r="F67" i="4"/>
  <c r="H67" i="4" s="1"/>
  <c r="J67" i="4" s="1"/>
  <c r="F66" i="4"/>
  <c r="H66" i="4" s="1"/>
  <c r="J66" i="4" s="1"/>
  <c r="F69" i="4"/>
  <c r="H69" i="4" s="1"/>
  <c r="J69" i="4" s="1"/>
  <c r="F71" i="4"/>
  <c r="H71" i="4" s="1"/>
  <c r="J71" i="4" s="1"/>
  <c r="J74" i="4" s="1"/>
  <c r="F72" i="4"/>
  <c r="H72" i="4" s="1"/>
  <c r="J72" i="4" s="1"/>
  <c r="F73" i="4"/>
  <c r="H73" i="4" s="1"/>
  <c r="J73" i="4" s="1"/>
  <c r="F32" i="4"/>
  <c r="H32" i="4" s="1"/>
  <c r="J32" i="4" s="1"/>
  <c r="F31" i="4"/>
  <c r="H31" i="4" s="1"/>
  <c r="J31" i="4" s="1"/>
  <c r="F35" i="4"/>
  <c r="H35" i="4" s="1"/>
  <c r="J35" i="4" s="1"/>
  <c r="F34" i="4"/>
  <c r="H34" i="4" s="1"/>
  <c r="J34" i="4" s="1"/>
  <c r="J36" i="4" s="1"/>
  <c r="F37" i="4"/>
  <c r="H37" i="4" s="1"/>
  <c r="J37" i="4" s="1"/>
  <c r="F39" i="4"/>
  <c r="H39" i="4" s="1"/>
  <c r="J39" i="4" s="1"/>
  <c r="F38" i="4"/>
  <c r="H38" i="4" s="1"/>
  <c r="J38" i="4" s="1"/>
  <c r="F45" i="4"/>
  <c r="J21" i="4" l="1"/>
  <c r="J30" i="4" s="1"/>
  <c r="J70" i="4"/>
  <c r="J75" i="4" s="1"/>
  <c r="J29" i="4"/>
  <c r="J64" i="4"/>
  <c r="J55" i="4"/>
  <c r="J33" i="4"/>
  <c r="J41" i="4" s="1"/>
  <c r="J12" i="4"/>
  <c r="J18" i="4" s="1"/>
  <c r="J40" i="4"/>
  <c r="J17" i="4"/>
  <c r="H45" i="4"/>
  <c r="J45" i="4" s="1"/>
  <c r="J46" i="4" s="1"/>
  <c r="J65" i="4" s="1"/>
  <c r="J76" i="4" l="1"/>
</calcChain>
</file>

<file path=xl/connections.xml><?xml version="1.0" encoding="utf-8"?>
<connections xmlns="http://schemas.openxmlformats.org/spreadsheetml/2006/main">
  <connection id="1"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name="WorksheetConnection_e05c1Apartments_LastFirst.xlsx!APARTMENTS" type="102" refreshedVersion="6" minRefreshableVersion="5">
    <extLst>
      <ext xmlns:x15="http://schemas.microsoft.com/office/spreadsheetml/2010/11/main" uri="{DE250136-89BD-433C-8126-D09CA5730AF9}">
        <x15:connection id="APARTMENTS">
          <x15:rangePr sourceName="_xlcn.WorksheetConnection_e05c1Apartments_LastFirst.xlsxAPARTMENTS1"/>
        </x15:connection>
      </ext>
    </extLst>
  </connection>
  <connection id="3" name="WorksheetConnection_e05c1Apartments_LastFirst.xlsx!COMPLEX" type="102" refreshedVersion="6" minRefreshableVersion="5">
    <extLst>
      <ext xmlns:x15="http://schemas.microsoft.com/office/spreadsheetml/2010/11/main" uri="{DE250136-89BD-433C-8126-D09CA5730AF9}">
        <x15:connection id="COMPLEX">
          <x15:rangePr sourceName="_xlcn.WorksheetConnection_e05c1Apartments_LastFirst.xlsxCOMPLEX1"/>
        </x15:connection>
      </ext>
    </extLst>
  </connection>
</connections>
</file>

<file path=xl/sharedStrings.xml><?xml version="1.0" encoding="utf-8"?>
<sst xmlns="http://schemas.openxmlformats.org/spreadsheetml/2006/main" count="392" uniqueCount="44">
  <si>
    <t>Rolling Meadows</t>
  </si>
  <si>
    <t>Sunset Valley</t>
  </si>
  <si>
    <t>Lakeview Apartments</t>
  </si>
  <si>
    <t>Mountaintop View</t>
  </si>
  <si>
    <t>Oak Tree Living</t>
  </si>
  <si>
    <t>Unit #</t>
  </si>
  <si>
    <t># Bed</t>
  </si>
  <si>
    <t>Rental Price</t>
  </si>
  <si>
    <t>Occupied</t>
  </si>
  <si>
    <t>Yes</t>
  </si>
  <si>
    <t>No</t>
  </si>
  <si>
    <t>Last Remodel</t>
  </si>
  <si>
    <t>Apartment Complex</t>
  </si>
  <si>
    <t>Years Since Remodel</t>
  </si>
  <si>
    <t>Comparison Date</t>
  </si>
  <si>
    <t>Constants for Formulas</t>
  </si>
  <si>
    <t>Deposit Older (Rent*1.25)</t>
  </si>
  <si>
    <t>Deposit Newer (Rent*1.5)</t>
  </si>
  <si>
    <t>Non-Refund Cleaning Deposit</t>
  </si>
  <si>
    <t>Total Deposit</t>
  </si>
  <si>
    <t>Security Deposit</t>
  </si>
  <si>
    <t>LA</t>
  </si>
  <si>
    <t>MV</t>
  </si>
  <si>
    <t>OTL</t>
  </si>
  <si>
    <t>RM</t>
  </si>
  <si>
    <t>SV</t>
  </si>
  <si>
    <t>Code</t>
  </si>
  <si>
    <t>Apartment Name</t>
  </si>
  <si>
    <t>Lakeview Apartments Average</t>
  </si>
  <si>
    <t>Mountaintop View Average</t>
  </si>
  <si>
    <t>Oak Tree Living Average</t>
  </si>
  <si>
    <t>Rolling Meadows Average</t>
  </si>
  <si>
    <t>Sunset Valley Average</t>
  </si>
  <si>
    <t>Grand Average</t>
  </si>
  <si>
    <t>1 Average</t>
  </si>
  <si>
    <t>2 Average</t>
  </si>
  <si>
    <t>3 Average</t>
  </si>
  <si>
    <t>Row Labels</t>
  </si>
  <si>
    <t>Grand Total</t>
  </si>
  <si>
    <t>Total Rent Collected</t>
  </si>
  <si>
    <t>(All)</t>
  </si>
  <si>
    <t>New Rental Revenue</t>
  </si>
  <si>
    <t>Column Labels</t>
  </si>
  <si>
    <t>Sum of # Bed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</si>
</sst>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_(* #,##0.0_);_(* \(#,##0.0\);_(*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4"/>
      <color theme="5" tint="-0.249977111117893"/>
      <name val="Calibri"/>
      <family val="2"/>
      <scheme val="minor"/>
    </font>
  </fonts>
  <fills count="9">
    <fill>
      <patternFill patternType="none"/>
    </fill>
    <fill>
      <patternFill patternType="gray125"/>
    </fill>
    <fill>
      <patternFill patternType="solid">
        <fgColor theme="5" tint="0.79998168889431442"/>
        <bgColor indexed="64"/>
      </patternFill>
    </fill>
    <fill>
      <patternFill patternType="solid">
        <fgColor theme="5" tint="0.59999389629810485"/>
        <bgColor theme="5" tint="0.59999389629810485"/>
      </patternFill>
    </fill>
    <fill>
      <patternFill patternType="solid">
        <fgColor theme="5" tint="0.79998168889431442"/>
        <bgColor theme="5" tint="0.79998168889431442"/>
      </patternFill>
    </fill>
    <fill>
      <patternFill patternType="solid">
        <fgColor theme="5"/>
        <bgColor theme="5"/>
      </patternFill>
    </fill>
    <fill>
      <patternFill patternType="solid">
        <fgColor theme="5" tint="0.59999389629810485"/>
        <bgColor indexed="64"/>
      </patternFill>
    </fill>
    <fill>
      <patternFill patternType="solid">
        <fgColor theme="5" tint="0.39997558519241921"/>
        <bgColor indexed="64"/>
      </patternFill>
    </fill>
    <fill>
      <patternFill patternType="solid">
        <fgColor theme="5" tint="-0.249977111117893"/>
        <bgColor indexed="64"/>
      </patternFill>
    </fill>
  </fills>
  <borders count="14">
    <border>
      <left/>
      <right/>
      <top/>
      <bottom/>
      <diagonal/>
    </border>
    <border>
      <left style="thin">
        <color theme="0"/>
      </left>
      <right/>
      <top style="thin">
        <color theme="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left>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60">
    <xf numFmtId="0" fontId="0" fillId="0" borderId="0" xfId="0"/>
    <xf numFmtId="9" fontId="0" fillId="0" borderId="0" xfId="0" applyNumberFormat="1"/>
    <xf numFmtId="0" fontId="0" fillId="0" borderId="0" xfId="0" quotePrefix="1"/>
    <xf numFmtId="0" fontId="0" fillId="0" borderId="0" xfId="0" applyAlignment="1">
      <alignment horizontal="center"/>
    </xf>
    <xf numFmtId="164" fontId="0" fillId="0" borderId="0" xfId="2" applyNumberFormat="1" applyFont="1"/>
    <xf numFmtId="0" fontId="2" fillId="2" borderId="0" xfId="0" applyFont="1" applyFill="1"/>
    <xf numFmtId="0" fontId="2" fillId="2" borderId="0" xfId="0" applyFont="1" applyFill="1" applyAlignment="1">
      <alignment horizontal="center"/>
    </xf>
    <xf numFmtId="14" fontId="0" fillId="0" borderId="0" xfId="0" applyNumberFormat="1"/>
    <xf numFmtId="0" fontId="2" fillId="2" borderId="0" xfId="0" applyFont="1" applyFill="1" applyAlignment="1">
      <alignment horizontal="center" wrapText="1"/>
    </xf>
    <xf numFmtId="43" fontId="0" fillId="0" borderId="0" xfId="1" applyFont="1" applyAlignment="1">
      <alignment horizontal="right" indent="4"/>
    </xf>
    <xf numFmtId="14" fontId="0" fillId="0" borderId="0" xfId="0" applyNumberFormat="1" applyAlignment="1">
      <alignment horizontal="right"/>
    </xf>
    <xf numFmtId="0" fontId="0" fillId="0" borderId="0" xfId="0" applyBorder="1"/>
    <xf numFmtId="165" fontId="0" fillId="0" borderId="0" xfId="1" applyNumberFormat="1" applyFont="1"/>
    <xf numFmtId="0" fontId="3" fillId="0" borderId="0" xfId="0" applyFont="1" applyAlignment="1"/>
    <xf numFmtId="164" fontId="0" fillId="0" borderId="0" xfId="0" applyNumberFormat="1"/>
    <xf numFmtId="0" fontId="0" fillId="3" borderId="1" xfId="0" applyFont="1" applyFill="1" applyBorder="1"/>
    <xf numFmtId="0" fontId="3" fillId="0" borderId="2" xfId="0" applyFont="1" applyBorder="1" applyAlignment="1"/>
    <xf numFmtId="0" fontId="3" fillId="0" borderId="3" xfId="0" applyFont="1" applyBorder="1" applyAlignment="1"/>
    <xf numFmtId="0" fontId="0" fillId="0" borderId="4" xfId="0" applyBorder="1"/>
    <xf numFmtId="0" fontId="0" fillId="0" borderId="5" xfId="0" applyBorder="1"/>
    <xf numFmtId="14" fontId="0" fillId="0" borderId="6" xfId="0" applyNumberFormat="1" applyBorder="1"/>
    <xf numFmtId="165" fontId="0" fillId="0" borderId="6" xfId="1" applyNumberFormat="1" applyFont="1" applyBorder="1"/>
    <xf numFmtId="0" fontId="0" fillId="0" borderId="7" xfId="0" applyBorder="1"/>
    <xf numFmtId="0" fontId="0" fillId="0" borderId="8" xfId="0" applyBorder="1"/>
    <xf numFmtId="165" fontId="0" fillId="0" borderId="9" xfId="1" applyNumberFormat="1" applyFont="1" applyBorder="1"/>
    <xf numFmtId="164" fontId="0" fillId="4" borderId="1" xfId="0" applyNumberFormat="1" applyFont="1" applyFill="1" applyBorder="1"/>
    <xf numFmtId="0" fontId="0" fillId="3" borderId="11" xfId="0" applyFont="1" applyFill="1" applyBorder="1" applyAlignment="1">
      <alignment horizontal="center"/>
    </xf>
    <xf numFmtId="0" fontId="0" fillId="3" borderId="12" xfId="0" applyFont="1" applyFill="1" applyBorder="1"/>
    <xf numFmtId="0" fontId="0" fillId="3" borderId="12" xfId="0" applyFont="1" applyFill="1" applyBorder="1" applyAlignment="1">
      <alignment horizontal="center"/>
    </xf>
    <xf numFmtId="14" fontId="0" fillId="3" borderId="12" xfId="0" applyNumberFormat="1" applyFont="1" applyFill="1" applyBorder="1" applyAlignment="1">
      <alignment horizontal="right"/>
    </xf>
    <xf numFmtId="43" fontId="0" fillId="3" borderId="12" xfId="1" applyNumberFormat="1" applyFont="1" applyFill="1" applyBorder="1" applyAlignment="1">
      <alignment horizontal="right" indent="4"/>
    </xf>
    <xf numFmtId="164" fontId="0" fillId="3" borderId="12" xfId="2" applyNumberFormat="1" applyFont="1" applyFill="1" applyBorder="1"/>
    <xf numFmtId="164" fontId="0" fillId="3" borderId="12" xfId="0" applyNumberFormat="1" applyFont="1" applyFill="1" applyBorder="1"/>
    <xf numFmtId="0" fontId="0" fillId="4" borderId="13" xfId="0" applyFont="1" applyFill="1" applyBorder="1" applyAlignment="1">
      <alignment horizontal="center"/>
    </xf>
    <xf numFmtId="0" fontId="0" fillId="4" borderId="1" xfId="0" applyFont="1" applyFill="1" applyBorder="1"/>
    <xf numFmtId="0" fontId="0" fillId="4" borderId="1" xfId="0" applyFont="1" applyFill="1" applyBorder="1" applyAlignment="1">
      <alignment horizontal="center"/>
    </xf>
    <xf numFmtId="14" fontId="0" fillId="4" borderId="1" xfId="0" applyNumberFormat="1" applyFont="1" applyFill="1" applyBorder="1" applyAlignment="1">
      <alignment horizontal="right"/>
    </xf>
    <xf numFmtId="43" fontId="0" fillId="4" borderId="1" xfId="1" applyNumberFormat="1" applyFont="1" applyFill="1" applyBorder="1" applyAlignment="1">
      <alignment horizontal="right" indent="4"/>
    </xf>
    <xf numFmtId="164" fontId="0" fillId="4" borderId="1" xfId="2" applyNumberFormat="1" applyFont="1" applyFill="1" applyBorder="1"/>
    <xf numFmtId="0" fontId="0" fillId="3" borderId="13" xfId="0" applyFont="1" applyFill="1" applyBorder="1" applyAlignment="1">
      <alignment horizontal="center"/>
    </xf>
    <xf numFmtId="0" fontId="0" fillId="3" borderId="1" xfId="0" applyFont="1" applyFill="1" applyBorder="1" applyAlignment="1">
      <alignment horizontal="center"/>
    </xf>
    <xf numFmtId="14" fontId="0" fillId="3" borderId="1" xfId="0" applyNumberFormat="1" applyFont="1" applyFill="1" applyBorder="1" applyAlignment="1">
      <alignment horizontal="right"/>
    </xf>
    <xf numFmtId="43" fontId="0" fillId="3" borderId="1" xfId="1" applyNumberFormat="1" applyFont="1" applyFill="1" applyBorder="1" applyAlignment="1">
      <alignment horizontal="right" indent="4"/>
    </xf>
    <xf numFmtId="164" fontId="0" fillId="3" borderId="1" xfId="2" applyNumberFormat="1" applyFont="1" applyFill="1" applyBorder="1"/>
    <xf numFmtId="164" fontId="0" fillId="3" borderId="1" xfId="0" applyNumberFormat="1" applyFont="1" applyFill="1" applyBorder="1"/>
    <xf numFmtId="0" fontId="2" fillId="5" borderId="0" xfId="0" applyFont="1" applyFill="1" applyBorder="1"/>
    <xf numFmtId="0" fontId="2" fillId="5" borderId="10" xfId="0" applyFont="1" applyFill="1" applyBorder="1"/>
    <xf numFmtId="0" fontId="2" fillId="5" borderId="10" xfId="0" applyFont="1" applyFill="1" applyBorder="1" applyAlignment="1">
      <alignment horizontal="center" wrapText="1"/>
    </xf>
    <xf numFmtId="0" fontId="2" fillId="5" borderId="10" xfId="0" applyFont="1" applyFill="1" applyBorder="1" applyAlignment="1">
      <alignment horizontal="center"/>
    </xf>
    <xf numFmtId="0" fontId="2" fillId="0" borderId="0" xfId="0" applyFont="1"/>
    <xf numFmtId="0" fontId="2" fillId="0" borderId="0" xfId="0" applyFont="1" applyAlignment="1">
      <alignment horizontal="center"/>
    </xf>
    <xf numFmtId="0" fontId="0" fillId="0" borderId="0" xfId="0" pivotButton="1"/>
    <xf numFmtId="0" fontId="0" fillId="0" borderId="0" xfId="0" applyAlignment="1">
      <alignment horizontal="left"/>
    </xf>
    <xf numFmtId="0" fontId="0" fillId="6" borderId="0" xfId="0" applyFill="1"/>
    <xf numFmtId="42" fontId="0" fillId="6" borderId="0" xfId="0" applyNumberFormat="1" applyFill="1"/>
    <xf numFmtId="0" fontId="0" fillId="6" borderId="0" xfId="0" applyFill="1" applyAlignment="1">
      <alignment horizontal="left" indent="1"/>
    </xf>
    <xf numFmtId="0" fontId="0" fillId="7" borderId="0" xfId="0" applyFill="1" applyAlignment="1">
      <alignment horizontal="left"/>
    </xf>
    <xf numFmtId="42" fontId="0" fillId="7" borderId="0" xfId="0" applyNumberFormat="1" applyFill="1"/>
    <xf numFmtId="0" fontId="0" fillId="8" borderId="0" xfId="0" applyFill="1"/>
    <xf numFmtId="10" fontId="0" fillId="0" borderId="0" xfId="0" applyNumberFormat="1"/>
  </cellXfs>
  <cellStyles count="3">
    <cellStyle name="Comma" xfId="1" builtinId="3"/>
    <cellStyle name="Currency" xfId="2" builtinId="4"/>
    <cellStyle name="Normal" xfId="0" builtinId="0"/>
  </cellStyles>
  <dxfs count="42">
    <dxf>
      <fill>
        <patternFill>
          <bgColor theme="5" tint="0.39997558519241921"/>
        </patternFill>
      </fill>
    </dxf>
    <dxf>
      <fill>
        <patternFill>
          <bgColor theme="5" tint="0.39997558519241921"/>
        </patternFill>
      </fill>
    </dxf>
    <dxf>
      <fill>
        <patternFill>
          <bgColor theme="5" tint="0.39997558519241921"/>
        </patternFill>
      </fill>
    </dxf>
    <dxf>
      <fill>
        <patternFill>
          <bgColor theme="5" tint="0.39997558519241921"/>
        </patternFill>
      </fill>
    </dxf>
    <dxf>
      <fill>
        <patternFill>
          <bgColor theme="5" tint="0.39997558519241921"/>
        </patternFill>
      </fill>
    </dxf>
    <dxf>
      <fill>
        <patternFill>
          <bgColor theme="5" tint="0.39997558519241921"/>
        </patternFill>
      </fill>
    </dxf>
    <dxf>
      <fill>
        <patternFill>
          <bgColor theme="5" tint="0.39997558519241921"/>
        </patternFill>
      </fill>
    </dxf>
    <dxf>
      <fill>
        <patternFill>
          <bgColor theme="5" tint="0.39997558519241921"/>
        </patternFill>
      </fill>
    </dxf>
    <dxf>
      <fill>
        <patternFill>
          <bgColor theme="5" tint="0.39997558519241921"/>
        </patternFill>
      </fill>
    </dxf>
    <dxf>
      <fill>
        <patternFill>
          <bgColor theme="5" tint="0.39997558519241921"/>
        </patternFill>
      </fill>
    </dxf>
    <dxf>
      <fill>
        <patternFill>
          <bgColor theme="5" tint="0.39997558519241921"/>
        </patternFill>
      </fill>
    </dxf>
    <dxf>
      <fill>
        <patternFill>
          <bgColor theme="5" tint="-0.249977111117893"/>
        </patternFill>
      </fill>
    </dxf>
    <dxf>
      <fill>
        <patternFill>
          <bgColor theme="5" tint="-0.249977111117893"/>
        </patternFill>
      </fill>
    </dxf>
    <dxf>
      <fill>
        <patternFill>
          <bgColor theme="5" tint="-0.249977111117893"/>
        </patternFill>
      </fill>
    </dxf>
    <dxf>
      <fill>
        <patternFill>
          <bgColor theme="5" tint="0.39997558519241921"/>
        </patternFill>
      </fill>
    </dxf>
    <dxf>
      <fill>
        <patternFill>
          <bgColor theme="5" tint="0.39997558519241921"/>
        </patternFill>
      </fill>
    </dxf>
    <dxf>
      <fill>
        <patternFill>
          <bgColor theme="5" tint="0.39997558519241921"/>
        </patternFill>
      </fill>
    </dxf>
    <dxf>
      <fill>
        <patternFill>
          <bgColor theme="5" tint="-0.249977111117893"/>
        </patternFill>
      </fill>
    </dxf>
    <dxf>
      <fill>
        <patternFill>
          <bgColor theme="5" tint="-0.249977111117893"/>
        </patternFill>
      </fill>
    </dxf>
    <dxf>
      <fill>
        <patternFill>
          <bgColor theme="5" tint="-0.249977111117893"/>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numFmt numFmtId="164" formatCode="_(&quot;$&quot;* #,##0_);_(&quot;$&quot;* \(#,##0\);_(&quot;$&quot;* &quot;-&quot;??_);_(@_)"/>
    </dxf>
    <dxf>
      <font>
        <b val="0"/>
        <i val="0"/>
        <strike val="0"/>
        <condense val="0"/>
        <extend val="0"/>
        <outline val="0"/>
        <shadow val="0"/>
        <u val="none"/>
        <vertAlign val="baseline"/>
        <sz val="11"/>
        <color theme="1"/>
        <name val="Calibri"/>
        <scheme val="minor"/>
      </font>
      <numFmt numFmtId="164" formatCode="_(&quot;$&quot;* #,##0_);_(&quot;$&quot;* \(#,##0\);_(&quot;$&quot;* &quot;-&quot;??_);_(@_)"/>
    </dxf>
    <dxf>
      <font>
        <b val="0"/>
        <i val="0"/>
        <strike val="0"/>
        <condense val="0"/>
        <extend val="0"/>
        <outline val="0"/>
        <shadow val="0"/>
        <u val="none"/>
        <vertAlign val="baseline"/>
        <sz val="11"/>
        <color theme="1"/>
        <name val="Calibri"/>
        <scheme val="minor"/>
      </font>
      <numFmt numFmtId="164" formatCode="_(&quot;$&quot;* #,##0_);_(&quot;$&quot;* \(#,##0\);_(&quot;$&quot;* &quot;-&quot;??_);_(@_)"/>
    </dxf>
    <dxf>
      <font>
        <b val="0"/>
        <i val="0"/>
        <strike val="0"/>
        <condense val="0"/>
        <extend val="0"/>
        <outline val="0"/>
        <shadow val="0"/>
        <u val="none"/>
        <vertAlign val="baseline"/>
        <sz val="11"/>
        <color theme="1"/>
        <name val="Calibri"/>
        <scheme val="minor"/>
      </font>
      <numFmt numFmtId="164" formatCode="_(&quot;$&quot;* #,##0_);_(&quot;$&quot;* \(#,##0\);_(&quot;$&quot;* &quot;-&quot;??_);_(@_)"/>
    </dxf>
    <dxf>
      <font>
        <b val="0"/>
        <i val="0"/>
        <strike val="0"/>
        <condense val="0"/>
        <extend val="0"/>
        <outline val="0"/>
        <shadow val="0"/>
        <u val="none"/>
        <vertAlign val="baseline"/>
        <sz val="11"/>
        <color theme="1"/>
        <name val="Calibri"/>
        <scheme val="minor"/>
      </font>
      <alignment horizontal="right" vertical="bottom" textRotation="0" wrapText="0" indent="4" justifyLastLine="0" shrinkToFit="0" readingOrder="0"/>
    </dxf>
    <dxf>
      <numFmt numFmtId="19" formatCode="m/d/yyyy"/>
      <alignment horizontal="righ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11/relationships/timelineCache" Target="timelineCaches/timelineCache1.xml"/><Relationship Id="rId14" Type="http://schemas.openxmlformats.org/officeDocument/2006/relationships/powerPivotData" Target="model/item.data"/></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[e05c1Apartments_LastFirst.xlsx]Bedrooms!Bedrooms</c:name>
    <c:fmtId val="2"/>
  </c:pivotSource>
  <c:chart>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s>
    <c:plotArea>
      <c:layout/>
      <c:barChart>
        <c:barDir val="col"/>
        <c:grouping val="clustered"/>
        <c:varyColors val="0"/>
        <c:ser>
          <c:idx val="0"/>
          <c:order val="0"/>
          <c:tx>
            <c:strRef>
              <c:f>Bedrooms!$B$3:$B$4</c:f>
              <c:strCache>
                <c:ptCount val="1"/>
                <c:pt idx="0">
                  <c:v>1</c:v>
                </c:pt>
              </c:strCache>
            </c:strRef>
          </c:tx>
          <c:spPr>
            <a:solidFill>
              <a:schemeClr val="accent1"/>
            </a:solidFill>
            <a:ln>
              <a:noFill/>
            </a:ln>
            <a:effectLst/>
          </c:spPr>
          <c:invertIfNegative val="0"/>
          <c:cat>
            <c:strRef>
              <c:f>Bedrooms!$A$5:$A$10</c:f>
              <c:strCache>
                <c:ptCount val="5"/>
                <c:pt idx="0">
                  <c:v>Lakeview Apartments</c:v>
                </c:pt>
                <c:pt idx="1">
                  <c:v>Mountaintop View</c:v>
                </c:pt>
                <c:pt idx="2">
                  <c:v>Oak Tree Living</c:v>
                </c:pt>
                <c:pt idx="3">
                  <c:v>Rolling Meadows</c:v>
                </c:pt>
                <c:pt idx="4">
                  <c:v>Sunset Valley</c:v>
                </c:pt>
              </c:strCache>
            </c:strRef>
          </c:cat>
          <c:val>
            <c:numRef>
              <c:f>Bedrooms!$B$5:$B$10</c:f>
              <c:numCache>
                <c:formatCode>0.00%</c:formatCode>
                <c:ptCount val="5"/>
                <c:pt idx="0">
                  <c:v>0.33333333333333331</c:v>
                </c:pt>
                <c:pt idx="1">
                  <c:v>0.125</c:v>
                </c:pt>
                <c:pt idx="2">
                  <c:v>0.13333333333333333</c:v>
                </c:pt>
                <c:pt idx="3">
                  <c:v>9.0909090909090912E-2</c:v>
                </c:pt>
                <c:pt idx="4">
                  <c:v>0.4</c:v>
                </c:pt>
              </c:numCache>
            </c:numRef>
          </c:val>
          <c:extLst>
            <c:ext xmlns:c16="http://schemas.microsoft.com/office/drawing/2014/chart" uri="{C3380CC4-5D6E-409C-BE32-E72D297353CC}">
              <c16:uniqueId val="{00000000-FC1A-4849-9AEC-B549B0C2E9D5}"/>
            </c:ext>
          </c:extLst>
        </c:ser>
        <c:ser>
          <c:idx val="1"/>
          <c:order val="1"/>
          <c:tx>
            <c:strRef>
              <c:f>Bedrooms!$C$3:$C$4</c:f>
              <c:strCache>
                <c:ptCount val="1"/>
                <c:pt idx="0">
                  <c:v>2</c:v>
                </c:pt>
              </c:strCache>
            </c:strRef>
          </c:tx>
          <c:spPr>
            <a:solidFill>
              <a:schemeClr val="accent2"/>
            </a:solidFill>
            <a:ln>
              <a:noFill/>
            </a:ln>
            <a:effectLst/>
          </c:spPr>
          <c:invertIfNegative val="0"/>
          <c:cat>
            <c:strRef>
              <c:f>Bedrooms!$A$5:$A$10</c:f>
              <c:strCache>
                <c:ptCount val="5"/>
                <c:pt idx="0">
                  <c:v>Lakeview Apartments</c:v>
                </c:pt>
                <c:pt idx="1">
                  <c:v>Mountaintop View</c:v>
                </c:pt>
                <c:pt idx="2">
                  <c:v>Oak Tree Living</c:v>
                </c:pt>
                <c:pt idx="3">
                  <c:v>Rolling Meadows</c:v>
                </c:pt>
                <c:pt idx="4">
                  <c:v>Sunset Valley</c:v>
                </c:pt>
              </c:strCache>
            </c:strRef>
          </c:cat>
          <c:val>
            <c:numRef>
              <c:f>Bedrooms!$C$5:$C$10</c:f>
              <c:numCache>
                <c:formatCode>0.00%</c:formatCode>
                <c:ptCount val="5"/>
                <c:pt idx="0">
                  <c:v>0.66666666666666663</c:v>
                </c:pt>
                <c:pt idx="1">
                  <c:v>0.5</c:v>
                </c:pt>
                <c:pt idx="2">
                  <c:v>0.26666666666666666</c:v>
                </c:pt>
                <c:pt idx="3">
                  <c:v>0.36363636363636365</c:v>
                </c:pt>
                <c:pt idx="4">
                  <c:v>0.6</c:v>
                </c:pt>
              </c:numCache>
            </c:numRef>
          </c:val>
          <c:extLst>
            <c:ext xmlns:c16="http://schemas.microsoft.com/office/drawing/2014/chart" uri="{C3380CC4-5D6E-409C-BE32-E72D297353CC}">
              <c16:uniqueId val="{00000001-FC1A-4849-9AEC-B549B0C2E9D5}"/>
            </c:ext>
          </c:extLst>
        </c:ser>
        <c:ser>
          <c:idx val="2"/>
          <c:order val="2"/>
          <c:tx>
            <c:strRef>
              <c:f>Bedrooms!$D$3:$D$4</c:f>
              <c:strCache>
                <c:ptCount val="1"/>
                <c:pt idx="0">
                  <c:v>3</c:v>
                </c:pt>
              </c:strCache>
            </c:strRef>
          </c:tx>
          <c:spPr>
            <a:solidFill>
              <a:schemeClr val="accent3"/>
            </a:solidFill>
            <a:ln>
              <a:noFill/>
            </a:ln>
            <a:effectLst/>
          </c:spPr>
          <c:invertIfNegative val="0"/>
          <c:cat>
            <c:strRef>
              <c:f>Bedrooms!$A$5:$A$10</c:f>
              <c:strCache>
                <c:ptCount val="5"/>
                <c:pt idx="0">
                  <c:v>Lakeview Apartments</c:v>
                </c:pt>
                <c:pt idx="1">
                  <c:v>Mountaintop View</c:v>
                </c:pt>
                <c:pt idx="2">
                  <c:v>Oak Tree Living</c:v>
                </c:pt>
                <c:pt idx="3">
                  <c:v>Rolling Meadows</c:v>
                </c:pt>
                <c:pt idx="4">
                  <c:v>Sunset Valley</c:v>
                </c:pt>
              </c:strCache>
            </c:strRef>
          </c:cat>
          <c:val>
            <c:numRef>
              <c:f>Bedrooms!$D$5:$D$10</c:f>
              <c:numCache>
                <c:formatCode>0.00%</c:formatCode>
                <c:ptCount val="5"/>
                <c:pt idx="0">
                  <c:v>0</c:v>
                </c:pt>
                <c:pt idx="1">
                  <c:v>0.375</c:v>
                </c:pt>
                <c:pt idx="2">
                  <c:v>0.6</c:v>
                </c:pt>
                <c:pt idx="3">
                  <c:v>0.54545454545454541</c:v>
                </c:pt>
                <c:pt idx="4">
                  <c:v>0</c:v>
                </c:pt>
              </c:numCache>
            </c:numRef>
          </c:val>
          <c:extLst>
            <c:ext xmlns:c16="http://schemas.microsoft.com/office/drawing/2014/chart" uri="{C3380CC4-5D6E-409C-BE32-E72D297353CC}">
              <c16:uniqueId val="{00000002-FC1A-4849-9AEC-B549B0C2E9D5}"/>
            </c:ext>
          </c:extLst>
        </c:ser>
        <c:dLbls>
          <c:showLegendKey val="0"/>
          <c:showVal val="0"/>
          <c:showCatName val="0"/>
          <c:showSerName val="0"/>
          <c:showPercent val="0"/>
          <c:showBubbleSize val="0"/>
        </c:dLbls>
        <c:gapWidth val="219"/>
        <c:overlap val="-27"/>
        <c:axId val="228463536"/>
        <c:axId val="228464848"/>
      </c:barChart>
      <c:catAx>
        <c:axId val="2284635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228464848"/>
        <c:crosses val="autoZero"/>
        <c:auto val="1"/>
        <c:lblAlgn val="ctr"/>
        <c:lblOffset val="100"/>
        <c:noMultiLvlLbl val="0"/>
      </c:catAx>
      <c:valAx>
        <c:axId val="2284648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228463536"/>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xdr:row>
      <xdr:rowOff>0</xdr:rowOff>
    </xdr:from>
    <xdr:to>
      <xdr:col>6</xdr:col>
      <xdr:colOff>381000</xdr:colOff>
      <xdr:row>8</xdr:row>
      <xdr:rowOff>137160</xdr:rowOff>
    </xdr:to>
    <mc:AlternateContent xmlns:mc="http://schemas.openxmlformats.org/markup-compatibility/2006">
      <mc:Choice xmlns:a14="http://schemas.microsoft.com/office/drawing/2010/main" Requires="a14">
        <xdr:graphicFrame macro="">
          <xdr:nvGraphicFramePr>
            <xdr:cNvPr id="3" name="# Beds"/>
            <xdr:cNvGraphicFramePr/>
          </xdr:nvGraphicFramePr>
          <xdr:xfrm>
            <a:off x="0" y="0"/>
            <a:ext cx="0" cy="0"/>
          </xdr:xfrm>
          <a:graphic>
            <a:graphicData uri="http://schemas.microsoft.com/office/drawing/2010/slicer">
              <sle:slicer xmlns:sle="http://schemas.microsoft.com/office/drawing/2010/slicer" name="# Beds"/>
            </a:graphicData>
          </a:graphic>
        </xdr:graphicFrame>
      </mc:Choice>
      <mc:Fallback>
        <xdr:sp macro="" textlink="">
          <xdr:nvSpPr>
            <xdr:cNvPr id="0" name=""/>
            <xdr:cNvSpPr>
              <a:spLocks noTextEdit="1"/>
            </xdr:cNvSpPr>
          </xdr:nvSpPr>
          <xdr:spPr>
            <a:xfrm>
              <a:off x="4286250" y="381000"/>
              <a:ext cx="1695450" cy="128016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438150</xdr:colOff>
      <xdr:row>11</xdr:row>
      <xdr:rowOff>47625</xdr:rowOff>
    </xdr:from>
    <xdr:to>
      <xdr:col>8</xdr:col>
      <xdr:colOff>209550</xdr:colOff>
      <xdr:row>17</xdr:row>
      <xdr:rowOff>184785</xdr:rowOff>
    </xdr:to>
    <mc:AlternateContent xmlns:mc="http://schemas.openxmlformats.org/markup-compatibility/2006">
      <mc:Choice xmlns:tsle="http://schemas.microsoft.com/office/drawing/2012/timeslicer" Requires="tsle">
        <xdr:graphicFrame macro="">
          <xdr:nvGraphicFramePr>
            <xdr:cNvPr id="4" name="Last Remodel"/>
            <xdr:cNvGraphicFramePr/>
          </xdr:nvGraphicFramePr>
          <xdr:xfrm>
            <a:off x="0" y="0"/>
            <a:ext cx="0" cy="0"/>
          </xdr:xfrm>
          <a:graphic>
            <a:graphicData uri="http://schemas.microsoft.com/office/drawing/2012/timeslicer">
              <tsle:timeslicer xmlns:tsle="http://schemas.microsoft.com/office/drawing/2012/timeslicer" name="Last Remodel"/>
            </a:graphicData>
          </a:graphic>
        </xdr:graphicFrame>
      </mc:Choice>
      <mc:Fallback>
        <xdr:sp macro="" textlink="">
          <xdr:nvSpPr>
            <xdr:cNvPr id="0" name=""/>
            <xdr:cNvSpPr>
              <a:spLocks noTextEdit="1"/>
            </xdr:cNvSpPr>
          </xdr:nvSpPr>
          <xdr:spPr>
            <a:xfrm>
              <a:off x="3409950" y="2143125"/>
              <a:ext cx="3714750" cy="1280160"/>
            </a:xfrm>
            <a:prstGeom prst="rect">
              <a:avLst/>
            </a:prstGeom>
            <a:solidFill>
              <a:prstClr val="white"/>
            </a:solidFill>
            <a:ln w="1">
              <a:solidFill>
                <a:prstClr val="green"/>
              </a:solidFill>
            </a:ln>
          </xdr:spPr>
          <xdr:txBody>
            <a:bodyPr vertOverflow="clip" horzOverflow="clip"/>
            <a:lstStyle/>
            <a:p>
              <a:r>
                <a:rPr lang="en-US" sz="1100"/>
                <a:t>Timeline: Works in Excel or higher. Do not move or resize.</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12</xdr:row>
      <xdr:rowOff>0</xdr:rowOff>
    </xdr:from>
    <xdr:to>
      <xdr:col>5</xdr:col>
      <xdr:colOff>601980</xdr:colOff>
      <xdr:row>28</xdr:row>
      <xdr:rowOff>60960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Lasbon Wahonya" refreshedDate="44126.479298379629" createdVersion="6" refreshedVersion="6" minRefreshableVersion="3" recordCount="50">
  <cacheSource type="worksheet">
    <worksheetSource ref="A1:J51" sheet="Rentals"/>
  </cacheSource>
  <cacheFields count="10">
    <cacheField name="Unit #" numFmtId="0">
      <sharedItems containsSemiMixedTypes="0" containsString="0" containsNumber="1" containsInteger="1" minValue="101" maxValue="607"/>
    </cacheField>
    <cacheField name="Apartment Complex" numFmtId="0">
      <sharedItems count="5">
        <s v="Lakeview Apartments"/>
        <s v="Mountaintop View"/>
        <s v="Oak Tree Living"/>
        <s v="Rolling Meadows"/>
        <s v="Sunset Valley"/>
      </sharedItems>
    </cacheField>
    <cacheField name="# Bed" numFmtId="0">
      <sharedItems containsSemiMixedTypes="0" containsString="0" containsNumber="1" containsInteger="1" minValue="1" maxValue="3" count="3">
        <n v="1"/>
        <n v="2"/>
        <n v="3"/>
      </sharedItems>
    </cacheField>
    <cacheField name="Occupied" numFmtId="0">
      <sharedItems count="2">
        <s v="No"/>
        <s v="Yes"/>
      </sharedItems>
    </cacheField>
    <cacheField name="Last Remodel" numFmtId="14">
      <sharedItems containsSemiMixedTypes="0" containsNonDate="0" containsDate="1" containsString="0" minDate="2011-04-01T00:00:00" maxDate="2021-05-06T00:00:00" count="39">
        <d v="2018-04-15T00:00:00"/>
        <d v="2015-05-01T00:00:00"/>
        <d v="2015-05-05T00:00:00"/>
        <d v="2016-10-04T00:00:00"/>
        <d v="2018-06-15T00:00:00"/>
        <d v="2020-06-30T00:00:00"/>
        <d v="2020-09-30T00:00:00"/>
        <d v="2019-07-01T00:00:00"/>
        <d v="2020-10-04T00:00:00"/>
        <d v="2018-08-01T00:00:00"/>
        <d v="2020-06-15T00:00:00"/>
        <d v="2019-03-01T00:00:00"/>
        <d v="2015-11-15T00:00:00"/>
        <d v="2021-05-05T00:00:00"/>
        <d v="2021-04-01T00:00:00"/>
        <d v="2013-08-15T00:00:00"/>
        <d v="2013-11-01T00:00:00"/>
        <d v="2015-08-15T00:00:00"/>
        <d v="2015-12-01T00:00:00"/>
        <d v="2020-11-30T00:00:00"/>
        <d v="2017-03-30T00:00:00"/>
        <d v="2018-03-30T00:00:00"/>
        <d v="2014-04-01T00:00:00"/>
        <d v="2018-03-01T00:00:00"/>
        <d v="2014-04-13T00:00:00"/>
        <d v="2015-10-01T00:00:00"/>
        <d v="2020-11-01T00:00:00"/>
        <d v="2017-08-15T00:00:00"/>
        <d v="2016-04-01T00:00:00"/>
        <d v="2011-04-01T00:00:00"/>
        <d v="2020-08-01T00:00:00"/>
        <d v="2019-08-15T00:00:00"/>
        <d v="2018-10-04T00:00:00"/>
        <d v="2011-08-15T00:00:00"/>
        <d v="2015-07-01T00:00:00"/>
        <d v="2019-11-04T00:00:00"/>
        <d v="2019-08-01T00:00:00"/>
        <d v="2014-07-02T00:00:00"/>
        <d v="2011-10-10T00:00:00"/>
      </sharedItems>
    </cacheField>
    <cacheField name="Years Since Remodel" numFmtId="43">
      <sharedItems containsSemiMixedTypes="0" containsString="0" containsNumber="1" minValue="1.1111111111111112E-2" maxValue="10.083333333333334"/>
    </cacheField>
    <cacheField name="Rental Price" numFmtId="164">
      <sharedItems containsSemiMixedTypes="0" containsString="0" containsNumber="1" containsInteger="1" minValue="875" maxValue="2000"/>
    </cacheField>
    <cacheField name="Security Deposit" numFmtId="164">
      <sharedItems containsSemiMixedTypes="0" containsString="0" containsNumber="1" minValue="875" maxValue="2200"/>
    </cacheField>
    <cacheField name="Non-Refund Cleaning Deposit" numFmtId="164">
      <sharedItems containsSemiMixedTypes="0" containsString="0" containsNumber="1" containsInteger="1" minValue="150" maxValue="250"/>
    </cacheField>
    <cacheField name="Total Deposit" numFmtId="164">
      <sharedItems containsSemiMixedTypes="0" containsString="0" containsNumber="1" minValue="1025" maxValue="2450"/>
    </cacheField>
  </cacheFields>
  <extLst>
    <ext xmlns:x14="http://schemas.microsoft.com/office/spreadsheetml/2009/9/main" uri="{725AE2AE-9491-48be-B2B4-4EB974FC3084}">
      <x14:pivotCacheDefinition pivotCacheId="1"/>
    </ext>
  </extLst>
</pivotCacheDefinition>
</file>

<file path=xl/pivotCache/pivotCacheDefinition2.xml><?xml version="1.0" encoding="utf-8"?>
<pivotCacheDefinition xmlns="http://schemas.openxmlformats.org/spreadsheetml/2006/main" xmlns:r="http://schemas.openxmlformats.org/officeDocument/2006/relationships" saveData="0" refreshedBy="Lasbon Wahonya" refreshedDate="44126.51324641204" backgroundQuery="1" createdVersion="6" refreshedVersion="6" minRefreshableVersion="3" recordCount="0" supportSubquery="1" supportAdvancedDrill="1">
  <cacheSource type="external" connectionId="1"/>
  <cacheFields count="3">
    <cacheField name="[COMPLEX].[Apartment Name].[Apartment Name]" caption="Apartment Name" numFmtId="0" hierarchy="11" level="1">
      <sharedItems count="5">
        <s v="Lakeview Apartments"/>
        <s v="Mountaintop View"/>
        <s v="Oak Tree Living"/>
        <s v="Rolling Meadows"/>
        <s v="Sunset Valley"/>
      </sharedItems>
    </cacheField>
    <cacheField name="[APARTMENTS].[# Bed].[# Bed]" caption="# Bed" numFmtId="0" hierarchy="2" level="1">
      <sharedItems containsSemiMixedTypes="0" containsString="0" containsNumber="1" containsInteger="1" minValue="1" maxValue="3" count="3">
        <n v="1"/>
        <n v="2"/>
        <n v="3"/>
      </sharedItems>
      <extLst>
        <ext xmlns:x15="http://schemas.microsoft.com/office/spreadsheetml/2010/11/main" uri="{4F2E5C28-24EA-4eb8-9CBF-B6C8F9C3D259}">
          <x15:cachedUniqueNames>
            <x15:cachedUniqueName index="0" name="[APARTMENTS].[# Bed].&amp;[1]"/>
            <x15:cachedUniqueName index="1" name="[APARTMENTS].[# Bed].&amp;[2]"/>
            <x15:cachedUniqueName index="2" name="[APARTMENTS].[# Bed].&amp;[3]"/>
          </x15:cachedUniqueNames>
        </ext>
      </extLst>
    </cacheField>
    <cacheField name="[Measures].[Sum of # Bed]" caption="Sum of # Bed" numFmtId="0" hierarchy="15" level="32767"/>
  </cacheFields>
  <cacheHierarchies count="16">
    <cacheHierarchy uniqueName="[APARTMENTS].[Unit #]" caption="Unit #" attribute="1" defaultMemberUniqueName="[APARTMENTS].[Unit #].[All]" allUniqueName="[APARTMENTS].[Unit #].[All]" dimensionUniqueName="[APARTMENTS]" displayFolder="" count="0" memberValueDatatype="20" unbalanced="0"/>
    <cacheHierarchy uniqueName="[APARTMENTS].[Code]" caption="Code" attribute="1" defaultMemberUniqueName="[APARTMENTS].[Code].[All]" allUniqueName="[APARTMENTS].[Code].[All]" dimensionUniqueName="[APARTMENTS]" displayFolder="" count="0" memberValueDatatype="130" unbalanced="0"/>
    <cacheHierarchy uniqueName="[APARTMENTS].[# Bed]" caption="# Bed" attribute="1" defaultMemberUniqueName="[APARTMENTS].[# Bed].[All]" allUniqueName="[APARTMENTS].[# Bed].[All]" dimensionUniqueName="[APARTMENTS]" displayFolder="" count="2" memberValueDatatype="20" unbalanced="0">
      <fieldsUsage count="2">
        <fieldUsage x="-1"/>
        <fieldUsage x="1"/>
      </fieldsUsage>
    </cacheHierarchy>
    <cacheHierarchy uniqueName="[APARTMENTS].[Occupied]" caption="Occupied" attribute="1" defaultMemberUniqueName="[APARTMENTS].[Occupied].[All]" allUniqueName="[APARTMENTS].[Occupied].[All]" dimensionUniqueName="[APARTMENTS]" displayFolder="" count="0" memberValueDatatype="130" unbalanced="0"/>
    <cacheHierarchy uniqueName="[APARTMENTS].[Last Remodel]" caption="Last Remodel" attribute="1" time="1" defaultMemberUniqueName="[APARTMENTS].[Last Remodel].[All]" allUniqueName="[APARTMENTS].[Last Remodel].[All]" dimensionUniqueName="[APARTMENTS]" displayFolder="" count="0" memberValueDatatype="7" unbalanced="0"/>
    <cacheHierarchy uniqueName="[APARTMENTS].[Years Since Remodel]" caption="Years Since Remodel" attribute="1" defaultMemberUniqueName="[APARTMENTS].[Years Since Remodel].[All]" allUniqueName="[APARTMENTS].[Years Since Remodel].[All]" dimensionUniqueName="[APARTMENTS]" displayFolder="" count="0" memberValueDatatype="5" unbalanced="0"/>
    <cacheHierarchy uniqueName="[APARTMENTS].[Rental Price]" caption="Rental Price" attribute="1" defaultMemberUniqueName="[APARTMENTS].[Rental Price].[All]" allUniqueName="[APARTMENTS].[Rental Price].[All]" dimensionUniqueName="[APARTMENTS]" displayFolder="" count="0" memberValueDatatype="20" unbalanced="0"/>
    <cacheHierarchy uniqueName="[APARTMENTS].[Security Deposit]" caption="Security Deposit" attribute="1" defaultMemberUniqueName="[APARTMENTS].[Security Deposit].[All]" allUniqueName="[APARTMENTS].[Security Deposit].[All]" dimensionUniqueName="[APARTMENTS]" displayFolder="" count="0" memberValueDatatype="5" unbalanced="0"/>
    <cacheHierarchy uniqueName="[APARTMENTS].[Non-Refund Cleaning Deposit]" caption="Non-Refund Cleaning Deposit" attribute="1" defaultMemberUniqueName="[APARTMENTS].[Non-Refund Cleaning Deposit].[All]" allUniqueName="[APARTMENTS].[Non-Refund Cleaning Deposit].[All]" dimensionUniqueName="[APARTMENTS]" displayFolder="" count="0" memberValueDatatype="20" unbalanced="0"/>
    <cacheHierarchy uniqueName="[APARTMENTS].[Total Deposit]" caption="Total Deposit" attribute="1" defaultMemberUniqueName="[APARTMENTS].[Total Deposit].[All]" allUniqueName="[APARTMENTS].[Total Deposit].[All]" dimensionUniqueName="[APARTMENTS]" displayFolder="" count="0" memberValueDatatype="5" unbalanced="0"/>
    <cacheHierarchy uniqueName="[COMPLEX].[Code]" caption="Code" attribute="1" defaultMemberUniqueName="[COMPLEX].[Code].[All]" allUniqueName="[COMPLEX].[Code].[All]" dimensionUniqueName="[COMPLEX]" displayFolder="" count="0" memberValueDatatype="130" unbalanced="0"/>
    <cacheHierarchy uniqueName="[COMPLEX].[Apartment Name]" caption="Apartment Name" attribute="1" defaultMemberUniqueName="[COMPLEX].[Apartment Name].[All]" allUniqueName="[COMPLEX].[Apartment Name].[All]" dimensionUniqueName="[COMPLEX]" displayFolder="" count="2" memberValueDatatype="130" unbalanced="0">
      <fieldsUsage count="2">
        <fieldUsage x="-1"/>
        <fieldUsage x="0"/>
      </fieldsUsage>
    </cacheHierarchy>
    <cacheHierarchy uniqueName="[Measures].[__XL_Count APARTMENTS]" caption="__XL_Count APARTMENTS" measure="1" displayFolder="" measureGroup="APARTMENTS" count="0" hidden="1"/>
    <cacheHierarchy uniqueName="[Measures].[__XL_Count COMPLEX]" caption="__XL_Count COMPLEX" measure="1" displayFolder="" measureGroup="COMPLEX" count="0" hidden="1"/>
    <cacheHierarchy uniqueName="[Measures].[__No measures defined]" caption="__No measures defined" measure="1" displayFolder="" count="0" hidden="1"/>
    <cacheHierarchy uniqueName="[Measures].[Sum of # Bed]" caption="Sum of # Bed" measure="1" displayFolder="" measureGroup="APARTMENTS" count="0" oneField="1" hidden="1">
      <fieldsUsage count="1">
        <fieldUsage x="2"/>
      </fieldsUsage>
      <extLst>
        <ext xmlns:x15="http://schemas.microsoft.com/office/spreadsheetml/2010/11/main" uri="{B97F6D7D-B522-45F9-BDA1-12C45D357490}">
          <x15:cacheHierarchy aggregatedColumn="2"/>
        </ext>
      </extLst>
    </cacheHierarchy>
  </cacheHierarchies>
  <kpis count="0"/>
  <dimensions count="3">
    <dimension name="APARTMENTS" uniqueName="[APARTMENTS]" caption="APARTMENTS"/>
    <dimension name="COMPLEX" uniqueName="[COMPLEX]" caption="COMPLEX"/>
    <dimension measure="1" name="Measures" uniqueName="[Measures]" caption="Measures"/>
  </dimensions>
  <measureGroups count="2">
    <measureGroup name="APARTMENTS" caption="APARTMENTS"/>
    <measureGroup name="COMPLEX" caption="COMPLEX"/>
  </measureGroups>
  <maps count="3">
    <map measureGroup="0" dimension="0"/>
    <map measureGroup="0" dimension="1"/>
    <map measureGroup="1"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Records1.xml><?xml version="1.0" encoding="utf-8"?>
<pivotCacheRecords xmlns="http://schemas.openxmlformats.org/spreadsheetml/2006/main" xmlns:r="http://schemas.openxmlformats.org/officeDocument/2006/relationships" count="50">
  <r>
    <n v="301"/>
    <x v="0"/>
    <x v="0"/>
    <x v="0"/>
    <x v="0"/>
    <n v="3.0444444444444443"/>
    <n v="875"/>
    <n v="962.50000000000011"/>
    <n v="150"/>
    <n v="1112.5"/>
  </r>
  <r>
    <n v="302"/>
    <x v="0"/>
    <x v="0"/>
    <x v="0"/>
    <x v="1"/>
    <n v="6"/>
    <n v="875"/>
    <n v="875"/>
    <n v="150"/>
    <n v="1025"/>
  </r>
  <r>
    <n v="303"/>
    <x v="0"/>
    <x v="0"/>
    <x v="0"/>
    <x v="2"/>
    <n v="5.9888888888888889"/>
    <n v="900"/>
    <n v="900"/>
    <n v="150"/>
    <n v="1050"/>
  </r>
  <r>
    <n v="304"/>
    <x v="0"/>
    <x v="0"/>
    <x v="1"/>
    <x v="2"/>
    <n v="5.9888888888888889"/>
    <n v="900"/>
    <n v="900"/>
    <n v="150"/>
    <n v="1050"/>
  </r>
  <r>
    <n v="305"/>
    <x v="0"/>
    <x v="1"/>
    <x v="0"/>
    <x v="3"/>
    <n v="4.5750000000000002"/>
    <n v="1200"/>
    <n v="1320"/>
    <n v="200"/>
    <n v="1520"/>
  </r>
  <r>
    <n v="306"/>
    <x v="0"/>
    <x v="1"/>
    <x v="1"/>
    <x v="4"/>
    <n v="2.8777777777777778"/>
    <n v="1200"/>
    <n v="1320"/>
    <n v="200"/>
    <n v="1520"/>
  </r>
  <r>
    <n v="307"/>
    <x v="0"/>
    <x v="1"/>
    <x v="1"/>
    <x v="5"/>
    <n v="0.83611111111111114"/>
    <n v="1200"/>
    <n v="1320"/>
    <n v="200"/>
    <n v="1520"/>
  </r>
  <r>
    <n v="308"/>
    <x v="0"/>
    <x v="1"/>
    <x v="0"/>
    <x v="6"/>
    <n v="0.58611111111111114"/>
    <n v="1200"/>
    <n v="1320"/>
    <n v="200"/>
    <n v="1520"/>
  </r>
  <r>
    <n v="401"/>
    <x v="1"/>
    <x v="0"/>
    <x v="0"/>
    <x v="7"/>
    <n v="1.8333333333333333"/>
    <n v="875"/>
    <n v="962.50000000000011"/>
    <n v="150"/>
    <n v="1112.5"/>
  </r>
  <r>
    <n v="404"/>
    <x v="1"/>
    <x v="0"/>
    <x v="0"/>
    <x v="8"/>
    <n v="0.57499999999999996"/>
    <n v="875"/>
    <n v="962.50000000000011"/>
    <n v="150"/>
    <n v="1112.5"/>
  </r>
  <r>
    <n v="402"/>
    <x v="1"/>
    <x v="1"/>
    <x v="0"/>
    <x v="9"/>
    <n v="2.75"/>
    <n v="950"/>
    <n v="1045"/>
    <n v="200"/>
    <n v="1245"/>
  </r>
  <r>
    <n v="405"/>
    <x v="1"/>
    <x v="1"/>
    <x v="1"/>
    <x v="10"/>
    <n v="0.87777777777777777"/>
    <n v="950"/>
    <n v="1045"/>
    <n v="200"/>
    <n v="1245"/>
  </r>
  <r>
    <n v="407"/>
    <x v="1"/>
    <x v="1"/>
    <x v="1"/>
    <x v="11"/>
    <n v="2.1666666666666665"/>
    <n v="975"/>
    <n v="1072.5"/>
    <n v="200"/>
    <n v="1272.5"/>
  </r>
  <r>
    <n v="408"/>
    <x v="1"/>
    <x v="1"/>
    <x v="1"/>
    <x v="12"/>
    <n v="5.4611111111111112"/>
    <n v="975"/>
    <n v="975"/>
    <n v="200"/>
    <n v="1175"/>
  </r>
  <r>
    <n v="403"/>
    <x v="1"/>
    <x v="2"/>
    <x v="1"/>
    <x v="13"/>
    <n v="1.1111111111111112E-2"/>
    <n v="1200"/>
    <n v="1320"/>
    <n v="250"/>
    <n v="1570"/>
  </r>
  <r>
    <n v="406"/>
    <x v="1"/>
    <x v="2"/>
    <x v="0"/>
    <x v="14"/>
    <n v="8.3333333333333329E-2"/>
    <n v="1200"/>
    <n v="1320"/>
    <n v="250"/>
    <n v="1570"/>
  </r>
  <r>
    <n v="601"/>
    <x v="2"/>
    <x v="0"/>
    <x v="1"/>
    <x v="15"/>
    <n v="7.7111111111111112"/>
    <n v="1500"/>
    <n v="1500"/>
    <n v="150"/>
    <n v="1650"/>
  </r>
  <r>
    <n v="602"/>
    <x v="2"/>
    <x v="0"/>
    <x v="1"/>
    <x v="16"/>
    <n v="7.5"/>
    <n v="1500"/>
    <n v="1500"/>
    <n v="150"/>
    <n v="1650"/>
  </r>
  <r>
    <n v="603"/>
    <x v="2"/>
    <x v="1"/>
    <x v="0"/>
    <x v="17"/>
    <n v="5.7111111111111112"/>
    <n v="1200"/>
    <n v="1200"/>
    <n v="200"/>
    <n v="1400"/>
  </r>
  <r>
    <n v="604"/>
    <x v="2"/>
    <x v="1"/>
    <x v="1"/>
    <x v="18"/>
    <n v="5.416666666666667"/>
    <n v="1200"/>
    <n v="1200"/>
    <n v="200"/>
    <n v="1400"/>
  </r>
  <r>
    <n v="605"/>
    <x v="2"/>
    <x v="2"/>
    <x v="0"/>
    <x v="19"/>
    <n v="0.41944444444444445"/>
    <n v="2000"/>
    <n v="2200"/>
    <n v="250"/>
    <n v="2450"/>
  </r>
  <r>
    <n v="606"/>
    <x v="2"/>
    <x v="2"/>
    <x v="1"/>
    <x v="20"/>
    <n v="4.0861111111111112"/>
    <n v="2000"/>
    <n v="2200"/>
    <n v="250"/>
    <n v="2450"/>
  </r>
  <r>
    <n v="607"/>
    <x v="2"/>
    <x v="2"/>
    <x v="0"/>
    <x v="21"/>
    <n v="3.0861111111111112"/>
    <n v="2000"/>
    <n v="2200"/>
    <n v="250"/>
    <n v="2450"/>
  </r>
  <r>
    <n v="101"/>
    <x v="3"/>
    <x v="0"/>
    <x v="1"/>
    <x v="22"/>
    <n v="7.083333333333333"/>
    <n v="950"/>
    <n v="950"/>
    <n v="150"/>
    <n v="1100"/>
  </r>
  <r>
    <n v="102"/>
    <x v="3"/>
    <x v="0"/>
    <x v="1"/>
    <x v="23"/>
    <n v="3.1666666666666665"/>
    <n v="950"/>
    <n v="1045"/>
    <n v="150"/>
    <n v="1195"/>
  </r>
  <r>
    <n v="201"/>
    <x v="3"/>
    <x v="0"/>
    <x v="1"/>
    <x v="24"/>
    <n v="7.05"/>
    <n v="875"/>
    <n v="875"/>
    <n v="150"/>
    <n v="1025"/>
  </r>
  <r>
    <n v="202"/>
    <x v="3"/>
    <x v="0"/>
    <x v="1"/>
    <x v="24"/>
    <n v="7.05"/>
    <n v="875"/>
    <n v="875"/>
    <n v="150"/>
    <n v="1025"/>
  </r>
  <r>
    <n v="103"/>
    <x v="3"/>
    <x v="1"/>
    <x v="0"/>
    <x v="12"/>
    <n v="5.4611111111111112"/>
    <n v="1100"/>
    <n v="1100"/>
    <n v="200"/>
    <n v="1300"/>
  </r>
  <r>
    <n v="104"/>
    <x v="3"/>
    <x v="1"/>
    <x v="1"/>
    <x v="25"/>
    <n v="5.583333333333333"/>
    <n v="1100"/>
    <n v="1100"/>
    <n v="200"/>
    <n v="1300"/>
  </r>
  <r>
    <n v="107"/>
    <x v="3"/>
    <x v="1"/>
    <x v="0"/>
    <x v="26"/>
    <n v="0.5"/>
    <n v="1100"/>
    <n v="1210"/>
    <n v="200"/>
    <n v="1410"/>
  </r>
  <r>
    <n v="108"/>
    <x v="3"/>
    <x v="1"/>
    <x v="1"/>
    <x v="27"/>
    <n v="3.7111111111111112"/>
    <n v="1100"/>
    <n v="1210"/>
    <n v="200"/>
    <n v="1410"/>
  </r>
  <r>
    <n v="203"/>
    <x v="3"/>
    <x v="1"/>
    <x v="1"/>
    <x v="28"/>
    <n v="5.083333333333333"/>
    <n v="995"/>
    <n v="995"/>
    <n v="200"/>
    <n v="1195"/>
  </r>
  <r>
    <n v="204"/>
    <x v="3"/>
    <x v="1"/>
    <x v="0"/>
    <x v="29"/>
    <n v="10.083333333333334"/>
    <n v="995"/>
    <n v="995"/>
    <n v="200"/>
    <n v="1195"/>
  </r>
  <r>
    <n v="207"/>
    <x v="3"/>
    <x v="1"/>
    <x v="1"/>
    <x v="30"/>
    <n v="0.75"/>
    <n v="995"/>
    <n v="1094.5"/>
    <n v="200"/>
    <n v="1294.5"/>
  </r>
  <r>
    <n v="208"/>
    <x v="3"/>
    <x v="1"/>
    <x v="1"/>
    <x v="30"/>
    <n v="0.75"/>
    <n v="995"/>
    <n v="1094.5"/>
    <n v="200"/>
    <n v="1294.5"/>
  </r>
  <r>
    <n v="105"/>
    <x v="3"/>
    <x v="2"/>
    <x v="0"/>
    <x v="25"/>
    <n v="5.583333333333333"/>
    <n v="1500"/>
    <n v="1500"/>
    <n v="250"/>
    <n v="1750"/>
  </r>
  <r>
    <n v="106"/>
    <x v="3"/>
    <x v="2"/>
    <x v="1"/>
    <x v="10"/>
    <n v="0.87777777777777777"/>
    <n v="1500"/>
    <n v="1650.0000000000002"/>
    <n v="250"/>
    <n v="1900.0000000000002"/>
  </r>
  <r>
    <n v="109"/>
    <x v="3"/>
    <x v="2"/>
    <x v="0"/>
    <x v="31"/>
    <n v="1.711111111111111"/>
    <n v="1500"/>
    <n v="1650.0000000000002"/>
    <n v="250"/>
    <n v="1900.0000000000002"/>
  </r>
  <r>
    <n v="110"/>
    <x v="3"/>
    <x v="2"/>
    <x v="1"/>
    <x v="32"/>
    <n v="2.5750000000000002"/>
    <n v="1500"/>
    <n v="1650.0000000000002"/>
    <n v="250"/>
    <n v="1900.0000000000002"/>
  </r>
  <r>
    <n v="205"/>
    <x v="3"/>
    <x v="2"/>
    <x v="1"/>
    <x v="33"/>
    <n v="9.7111111111111104"/>
    <n v="1050"/>
    <n v="1050"/>
    <n v="250"/>
    <n v="1300"/>
  </r>
  <r>
    <n v="206"/>
    <x v="3"/>
    <x v="2"/>
    <x v="0"/>
    <x v="34"/>
    <n v="5.833333333333333"/>
    <n v="1050"/>
    <n v="1050"/>
    <n v="250"/>
    <n v="1300"/>
  </r>
  <r>
    <n v="209"/>
    <x v="3"/>
    <x v="2"/>
    <x v="0"/>
    <x v="30"/>
    <n v="0.75"/>
    <n v="1050"/>
    <n v="1155"/>
    <n v="250"/>
    <n v="1405"/>
  </r>
  <r>
    <n v="210"/>
    <x v="3"/>
    <x v="2"/>
    <x v="1"/>
    <x v="35"/>
    <n v="1.4916666666666667"/>
    <n v="1050"/>
    <n v="1155"/>
    <n v="250"/>
    <n v="1405"/>
  </r>
  <r>
    <n v="501"/>
    <x v="4"/>
    <x v="0"/>
    <x v="1"/>
    <x v="25"/>
    <n v="5.583333333333333"/>
    <n v="875"/>
    <n v="875"/>
    <n v="150"/>
    <n v="1025"/>
  </r>
  <r>
    <n v="502"/>
    <x v="4"/>
    <x v="0"/>
    <x v="0"/>
    <x v="9"/>
    <n v="2.75"/>
    <n v="875"/>
    <n v="962.50000000000011"/>
    <n v="150"/>
    <n v="1112.5"/>
  </r>
  <r>
    <n v="503"/>
    <x v="4"/>
    <x v="0"/>
    <x v="0"/>
    <x v="36"/>
    <n v="1.75"/>
    <n v="875"/>
    <n v="962.50000000000011"/>
    <n v="150"/>
    <n v="1112.5"/>
  </r>
  <r>
    <n v="504"/>
    <x v="4"/>
    <x v="0"/>
    <x v="1"/>
    <x v="37"/>
    <n v="6.8305555555555557"/>
    <n v="875"/>
    <n v="875"/>
    <n v="150"/>
    <n v="1025"/>
  </r>
  <r>
    <n v="505"/>
    <x v="4"/>
    <x v="1"/>
    <x v="0"/>
    <x v="37"/>
    <n v="6.8305555555555557"/>
    <n v="1100"/>
    <n v="1100"/>
    <n v="200"/>
    <n v="1300"/>
  </r>
  <r>
    <n v="506"/>
    <x v="4"/>
    <x v="1"/>
    <x v="1"/>
    <x v="38"/>
    <n v="9.5583333333333336"/>
    <n v="1100"/>
    <n v="1100"/>
    <n v="200"/>
    <n v="1300"/>
  </r>
  <r>
    <n v="507"/>
    <x v="4"/>
    <x v="1"/>
    <x v="0"/>
    <x v="38"/>
    <n v="9.5583333333333336"/>
    <n v="1100"/>
    <n v="1100"/>
    <n v="200"/>
    <n v="130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Rental Revenue" cacheId="7" applyNumberFormats="0" applyBorderFormats="0" applyFontFormats="0" applyPatternFormats="0" applyAlignmentFormats="0" applyWidthHeightFormats="1" dataCaption="Values" updatedVersion="6" minRefreshableVersion="5" useAutoFormatting="1" itemPrintTitles="1" createdVersion="6" indent="0" outline="1" outlineData="1" multipleFieldFilters="0">
  <location ref="A3:B22" firstHeaderRow="1" firstDataRow="1" firstDataCol="1" rowPageCount="1" colPageCount="1"/>
  <pivotFields count="10">
    <pivotField showAll="0"/>
    <pivotField axis="axisRow" showAll="0">
      <items count="6">
        <item x="0"/>
        <item x="1"/>
        <item x="2"/>
        <item x="3"/>
        <item x="4"/>
        <item t="default"/>
      </items>
    </pivotField>
    <pivotField axis="axisRow" showAll="0">
      <items count="4">
        <item x="0"/>
        <item x="1"/>
        <item x="2"/>
        <item t="default"/>
      </items>
    </pivotField>
    <pivotField axis="axisPage" showAll="0">
      <items count="3">
        <item x="0"/>
        <item x="1"/>
        <item t="default"/>
      </items>
    </pivotField>
    <pivotField numFmtId="14" showAll="0">
      <items count="40">
        <item x="29"/>
        <item x="33"/>
        <item x="38"/>
        <item x="15"/>
        <item x="16"/>
        <item x="22"/>
        <item x="24"/>
        <item x="37"/>
        <item x="1"/>
        <item x="2"/>
        <item x="34"/>
        <item x="17"/>
        <item x="25"/>
        <item x="12"/>
        <item x="18"/>
        <item x="28"/>
        <item x="3"/>
        <item x="20"/>
        <item x="27"/>
        <item x="23"/>
        <item x="21"/>
        <item x="0"/>
        <item x="4"/>
        <item x="9"/>
        <item x="32"/>
        <item x="11"/>
        <item x="7"/>
        <item x="36"/>
        <item x="31"/>
        <item x="35"/>
        <item x="10"/>
        <item x="5"/>
        <item x="30"/>
        <item x="6"/>
        <item x="8"/>
        <item x="26"/>
        <item x="19"/>
        <item x="14"/>
        <item x="13"/>
        <item t="default"/>
      </items>
    </pivotField>
    <pivotField numFmtId="43" showAll="0"/>
    <pivotField dataField="1" numFmtId="164" showAll="0"/>
    <pivotField numFmtId="164" showAll="0"/>
    <pivotField numFmtId="164" showAll="0"/>
    <pivotField numFmtId="164" showAll="0"/>
  </pivotFields>
  <rowFields count="2">
    <field x="1"/>
    <field x="2"/>
  </rowFields>
  <rowItems count="19">
    <i>
      <x/>
    </i>
    <i r="1">
      <x/>
    </i>
    <i r="1">
      <x v="1"/>
    </i>
    <i>
      <x v="1"/>
    </i>
    <i r="1">
      <x/>
    </i>
    <i r="1">
      <x v="1"/>
    </i>
    <i r="1">
      <x v="2"/>
    </i>
    <i>
      <x v="2"/>
    </i>
    <i r="1">
      <x/>
    </i>
    <i r="1">
      <x v="1"/>
    </i>
    <i r="1">
      <x v="2"/>
    </i>
    <i>
      <x v="3"/>
    </i>
    <i r="1">
      <x/>
    </i>
    <i r="1">
      <x v="1"/>
    </i>
    <i r="1">
      <x v="2"/>
    </i>
    <i>
      <x v="4"/>
    </i>
    <i r="1">
      <x/>
    </i>
    <i r="1">
      <x v="1"/>
    </i>
    <i t="grand">
      <x/>
    </i>
  </rowItems>
  <colItems count="1">
    <i/>
  </colItems>
  <pageFields count="1">
    <pageField fld="3" hier="-1"/>
  </pageFields>
  <dataFields count="1">
    <dataField name="Total Rent Collected" fld="6" baseField="1" baseItem="0" numFmtId="42"/>
  </dataFields>
  <formats count="32">
    <format dxfId="31">
      <pivotArea type="all" dataOnly="0" outline="0" fieldPosition="0"/>
    </format>
    <format dxfId="30">
      <pivotArea outline="0" collapsedLevelsAreSubtotals="1" fieldPosition="0"/>
    </format>
    <format dxfId="29">
      <pivotArea field="1" type="button" dataOnly="0" labelOnly="1" outline="0" axis="axisRow" fieldPosition="0"/>
    </format>
    <format dxfId="28">
      <pivotArea dataOnly="0" labelOnly="1" outline="0" axis="axisValues" fieldPosition="0"/>
    </format>
    <format dxfId="27">
      <pivotArea dataOnly="0" labelOnly="1" fieldPosition="0">
        <references count="1">
          <reference field="1" count="0"/>
        </references>
      </pivotArea>
    </format>
    <format dxfId="26">
      <pivotArea dataOnly="0" labelOnly="1" grandRow="1" outline="0" fieldPosition="0"/>
    </format>
    <format dxfId="25">
      <pivotArea dataOnly="0" labelOnly="1" fieldPosition="0">
        <references count="2">
          <reference field="1" count="1" selected="0">
            <x v="0"/>
          </reference>
          <reference field="2" count="2">
            <x v="0"/>
            <x v="1"/>
          </reference>
        </references>
      </pivotArea>
    </format>
    <format dxfId="24">
      <pivotArea dataOnly="0" labelOnly="1" fieldPosition="0">
        <references count="2">
          <reference field="1" count="1" selected="0">
            <x v="1"/>
          </reference>
          <reference field="2" count="0"/>
        </references>
      </pivotArea>
    </format>
    <format dxfId="23">
      <pivotArea dataOnly="0" labelOnly="1" fieldPosition="0">
        <references count="2">
          <reference field="1" count="1" selected="0">
            <x v="2"/>
          </reference>
          <reference field="2" count="0"/>
        </references>
      </pivotArea>
    </format>
    <format dxfId="22">
      <pivotArea dataOnly="0" labelOnly="1" fieldPosition="0">
        <references count="2">
          <reference field="1" count="1" selected="0">
            <x v="3"/>
          </reference>
          <reference field="2" count="0"/>
        </references>
      </pivotArea>
    </format>
    <format dxfId="21">
      <pivotArea dataOnly="0" labelOnly="1" fieldPosition="0">
        <references count="2">
          <reference field="1" count="1" selected="0">
            <x v="4"/>
          </reference>
          <reference field="2" count="2">
            <x v="0"/>
            <x v="1"/>
          </reference>
        </references>
      </pivotArea>
    </format>
    <format dxfId="20">
      <pivotArea dataOnly="0" labelOnly="1" outline="0" axis="axisValues" fieldPosition="0"/>
    </format>
    <format dxfId="19">
      <pivotArea field="1" type="button" dataOnly="0" labelOnly="1" outline="0" axis="axisRow" fieldPosition="0"/>
    </format>
    <format dxfId="18">
      <pivotArea dataOnly="0" labelOnly="1" outline="0" axis="axisValues" fieldPosition="0"/>
    </format>
    <format dxfId="17">
      <pivotArea dataOnly="0" labelOnly="1" outline="0" axis="axisValues" fieldPosition="0"/>
    </format>
    <format dxfId="16">
      <pivotArea field="1" type="button" dataOnly="0" labelOnly="1" outline="0" axis="axisRow" fieldPosition="0"/>
    </format>
    <format dxfId="15">
      <pivotArea dataOnly="0" labelOnly="1" outline="0" axis="axisValues" fieldPosition="0"/>
    </format>
    <format dxfId="14">
      <pivotArea dataOnly="0" labelOnly="1" outline="0" axis="axisValues" fieldPosition="0"/>
    </format>
    <format dxfId="13">
      <pivotArea field="1" type="button" dataOnly="0" labelOnly="1" outline="0" axis="axisRow" fieldPosition="0"/>
    </format>
    <format dxfId="12">
      <pivotArea dataOnly="0" labelOnly="1" outline="0" axis="axisValues" fieldPosition="0"/>
    </format>
    <format dxfId="11">
      <pivotArea dataOnly="0" labelOnly="1" outline="0" axis="axisValues" fieldPosition="0"/>
    </format>
    <format dxfId="10">
      <pivotArea dataOnly="0" fieldPosition="0">
        <references count="1">
          <reference field="1" count="1">
            <x v="0"/>
          </reference>
        </references>
      </pivotArea>
    </format>
    <format dxfId="9">
      <pivotArea collapsedLevelsAreSubtotals="1" fieldPosition="0">
        <references count="1">
          <reference field="1" count="1">
            <x v="1"/>
          </reference>
        </references>
      </pivotArea>
    </format>
    <format dxfId="8">
      <pivotArea dataOnly="0" labelOnly="1" fieldPosition="0">
        <references count="1">
          <reference field="1" count="1">
            <x v="1"/>
          </reference>
        </references>
      </pivotArea>
    </format>
    <format dxfId="7">
      <pivotArea collapsedLevelsAreSubtotals="1" fieldPosition="0">
        <references count="1">
          <reference field="1" count="1">
            <x v="2"/>
          </reference>
        </references>
      </pivotArea>
    </format>
    <format dxfId="6">
      <pivotArea dataOnly="0" labelOnly="1" fieldPosition="0">
        <references count="1">
          <reference field="1" count="1">
            <x v="2"/>
          </reference>
        </references>
      </pivotArea>
    </format>
    <format dxfId="5">
      <pivotArea collapsedLevelsAreSubtotals="1" fieldPosition="0">
        <references count="1">
          <reference field="1" count="1">
            <x v="3"/>
          </reference>
        </references>
      </pivotArea>
    </format>
    <format dxfId="4">
      <pivotArea dataOnly="0" labelOnly="1" fieldPosition="0">
        <references count="1">
          <reference field="1" count="1">
            <x v="3"/>
          </reference>
        </references>
      </pivotArea>
    </format>
    <format dxfId="3">
      <pivotArea collapsedLevelsAreSubtotals="1" fieldPosition="0">
        <references count="1">
          <reference field="1" count="1">
            <x v="4"/>
          </reference>
        </references>
      </pivotArea>
    </format>
    <format dxfId="2">
      <pivotArea dataOnly="0" labelOnly="1" fieldPosition="0">
        <references count="1">
          <reference field="1" count="1">
            <x v="4"/>
          </reference>
        </references>
      </pivotArea>
    </format>
    <format dxfId="1">
      <pivotArea grandRow="1" outline="0" collapsedLevelsAreSubtotals="1" fieldPosition="0"/>
    </format>
    <format dxfId="0">
      <pivotArea dataOnly="0" labelOnly="1" grandRow="1" outline="0" fieldPosition="0"/>
    </format>
  </formats>
  <pivotTableStyleInfo name="PivotStyleLight1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Bedrooms" cacheId="38"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3">
  <location ref="A3:E10" firstHeaderRow="1" firstDataRow="2" firstDataCol="1"/>
  <pivotFields count="3">
    <pivotField axis="axisRow" allDrilled="1" showAll="0" dataSourceSort="1" defaultAttributeDrillState="1">
      <items count="6">
        <item x="0"/>
        <item x="1"/>
        <item x="2"/>
        <item x="3"/>
        <item x="4"/>
        <item t="default"/>
      </items>
    </pivotField>
    <pivotField axis="axisCol" allDrilled="1" showAll="0" dataSourceSort="1" defaultAttributeDrillState="1">
      <items count="4">
        <item x="0"/>
        <item x="1"/>
        <item x="2"/>
        <item t="default"/>
      </items>
    </pivotField>
    <pivotField dataField="1" showAll="0"/>
  </pivotFields>
  <rowFields count="1">
    <field x="0"/>
  </rowFields>
  <rowItems count="6">
    <i>
      <x/>
    </i>
    <i>
      <x v="1"/>
    </i>
    <i>
      <x v="2"/>
    </i>
    <i>
      <x v="3"/>
    </i>
    <i>
      <x v="4"/>
    </i>
    <i t="grand">
      <x/>
    </i>
  </rowItems>
  <colFields count="1">
    <field x="1"/>
  </colFields>
  <colItems count="4">
    <i>
      <x/>
    </i>
    <i>
      <x v="1"/>
    </i>
    <i>
      <x v="2"/>
    </i>
    <i t="grand">
      <x/>
    </i>
  </colItems>
  <dataFields count="1">
    <dataField name="Sum of # Bed" fld="2" showDataAs="percentOfRow" baseField="0" baseItem="0" numFmtId="10"/>
  </dataFields>
  <chartFormats count="3">
    <chartFormat chart="0" format="0" series="1">
      <pivotArea type="data" outline="0" fieldPosition="0">
        <references count="2">
          <reference field="4294967294" count="1" selected="0">
            <x v="0"/>
          </reference>
          <reference field="1" count="1" selected="0">
            <x v="0"/>
          </reference>
        </references>
      </pivotArea>
    </chartFormat>
    <chartFormat chart="0" format="1" series="1">
      <pivotArea type="data" outline="0" fieldPosition="0">
        <references count="2">
          <reference field="4294967294" count="1" selected="0">
            <x v="0"/>
          </reference>
          <reference field="1" count="1" selected="0">
            <x v="1"/>
          </reference>
        </references>
      </pivotArea>
    </chartFormat>
    <chartFormat chart="0" format="2" series="1">
      <pivotArea type="data" outline="0" fieldPosition="0">
        <references count="2">
          <reference field="4294967294" count="1" selected="0">
            <x v="0"/>
          </reference>
          <reference field="1" count="1" selected="0">
            <x v="2"/>
          </reference>
        </references>
      </pivotArea>
    </chartFormat>
  </chartFormats>
  <pivotHierarchies count="1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11"/>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COMPLEX]"/>
        <x15:activeTabTopLevelEntity name="[APARTMENTS]"/>
      </x15:pivotTableUISettings>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__Bed" sourceName="# Bed">
  <pivotTables>
    <pivotTable tabId="11" name="Rental Revenue"/>
  </pivotTables>
  <data>
    <tabular pivotCacheId="1">
      <items count="3">
        <i x="0" s="1"/>
        <i x="1" s="1"/>
        <i x="2"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 Beds" cache="Slicer___Bed" caption="# of Bedrooms" style="SlicerStyleLight2" rowHeight="241300"/>
</slicers>
</file>

<file path=xl/tables/table1.xml><?xml version="1.0" encoding="utf-8"?>
<table xmlns="http://schemas.openxmlformats.org/spreadsheetml/2006/main" id="1" name="COMPLEX" displayName="COMPLEX" ref="L7:M12" totalsRowShown="0">
  <autoFilter ref="L7:M12"/>
  <tableColumns count="2">
    <tableColumn id="1" name="Code"/>
    <tableColumn id="2" name="Apartment Name"/>
  </tableColumns>
  <tableStyleInfo name="TableStyleMedium10" showFirstColumn="0" showLastColumn="0" showRowStripes="1" showColumnStripes="0"/>
</table>
</file>

<file path=xl/tables/table2.xml><?xml version="1.0" encoding="utf-8"?>
<table xmlns="http://schemas.openxmlformats.org/spreadsheetml/2006/main" id="2" name="APARTMENTS" displayName="APARTMENTS" ref="A7:J57" totalsRowShown="0" dataDxfId="41" dataCellStyle="Currency">
  <autoFilter ref="A7:J57"/>
  <tableColumns count="10">
    <tableColumn id="1" name="Unit #" dataDxfId="40"/>
    <tableColumn id="2" name="Code"/>
    <tableColumn id="3" name="# Bed" dataDxfId="39"/>
    <tableColumn id="4" name="Occupied" dataDxfId="38"/>
    <tableColumn id="5" name="Last Remodel" dataDxfId="37"/>
    <tableColumn id="6" name="Years Since Remodel" dataDxfId="36" dataCellStyle="Comma">
      <calculatedColumnFormula>YEARFRAC(E8,E$2)</calculatedColumnFormula>
    </tableColumn>
    <tableColumn id="7" name="Rental Price" dataDxfId="35" dataCellStyle="Currency"/>
    <tableColumn id="8" name="Security Deposit" dataDxfId="34" dataCellStyle="Currency">
      <calculatedColumnFormula>IF(F8&gt;E$3,G8*E$4,G8*E$5)</calculatedColumnFormula>
    </tableColumn>
    <tableColumn id="9" name="Non-Refund Cleaning Deposit" dataDxfId="33" dataCellStyle="Currency"/>
    <tableColumn id="10" name="Total Deposit" dataDxfId="32">
      <calculatedColumnFormula>H8+I8</calculatedColumnFormula>
    </tableColumn>
  </tableColumns>
  <tableStyleInfo name="TableStyleMedium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imelineCaches/timelineCache1.xml><?xml version="1.0" encoding="utf-8"?>
<timelineCacheDefinition xmlns="http://schemas.microsoft.com/office/spreadsheetml/2010/11/main" xmlns:x15="http://schemas.microsoft.com/office/spreadsheetml/2010/11/main" name="NativeTimeline_Last_Remodel" sourceName="Last Remodel">
  <pivotTables>
    <pivotTable tabId="11" name="Rental Revenue"/>
  </pivotTables>
  <state minimalRefreshVersion="6" lastRefreshVersion="6" pivotCacheId="1" filterType="unknown">
    <bounds startDate="2011-01-01T00:00:00" endDate="2022-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mc:Ignorable="x">
  <timeline name="Last Remodel" cache="NativeTimeline_Last_Remodel" caption="Last Remodel" level="0" selectionLevel="2" scrollPosition="2015-08-21T00:00:00" style="TimeSlicerStyleLight2"/>
</timeline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pivotTable" Target="../pivotTables/pivotTable1.xml"/><Relationship Id="rId5" Type="http://schemas.microsoft.com/office/2011/relationships/timeline" Target="../timelines/timeline1.xml"/><Relationship Id="rId4" Type="http://schemas.microsoft.com/office/2007/relationships/slicer" Target="../slicers/slicer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L86"/>
  <sheetViews>
    <sheetView view="pageLayout" topLeftCell="K98" zoomScaleNormal="100" workbookViewId="0">
      <selection activeCell="M18" sqref="M18"/>
    </sheetView>
  </sheetViews>
  <sheetFormatPr defaultRowHeight="15" outlineLevelRow="3" x14ac:dyDescent="0.25"/>
  <cols>
    <col min="1" max="1" width="7.28515625" customWidth="1"/>
    <col min="2" max="2" width="24.42578125" customWidth="1"/>
    <col min="4" max="5" width="11.140625" customWidth="1"/>
    <col min="6" max="9" width="12.140625" customWidth="1"/>
    <col min="10" max="10" width="9.140625" customWidth="1"/>
    <col min="11" max="11" width="12.85546875" bestFit="1" customWidth="1"/>
    <col min="12" max="12" width="14.28515625" customWidth="1"/>
    <col min="13" max="13" width="12.85546875" customWidth="1"/>
    <col min="14" max="15" width="16.85546875" bestFit="1" customWidth="1"/>
  </cols>
  <sheetData>
    <row r="1" spans="1:10" ht="18.75" x14ac:dyDescent="0.3">
      <c r="B1" s="13" t="s">
        <v>15</v>
      </c>
      <c r="C1" s="13"/>
      <c r="D1" s="13"/>
    </row>
    <row r="2" spans="1:10" x14ac:dyDescent="0.25">
      <c r="B2" t="s">
        <v>14</v>
      </c>
      <c r="C2" s="7">
        <v>44317</v>
      </c>
    </row>
    <row r="3" spans="1:10" x14ac:dyDescent="0.25">
      <c r="B3" t="s">
        <v>13</v>
      </c>
      <c r="C3" s="12">
        <v>5</v>
      </c>
    </row>
    <row r="4" spans="1:10" x14ac:dyDescent="0.25">
      <c r="B4" t="s">
        <v>16</v>
      </c>
      <c r="C4" s="12">
        <v>1</v>
      </c>
    </row>
    <row r="5" spans="1:10" x14ac:dyDescent="0.25">
      <c r="B5" t="s">
        <v>17</v>
      </c>
      <c r="C5" s="12">
        <v>1.1000000000000001</v>
      </c>
    </row>
    <row r="7" spans="1:10" ht="45" outlineLevel="1" x14ac:dyDescent="0.25">
      <c r="A7" s="6" t="s">
        <v>5</v>
      </c>
      <c r="B7" s="5" t="s">
        <v>12</v>
      </c>
      <c r="C7" s="6" t="s">
        <v>6</v>
      </c>
      <c r="D7" s="6" t="s">
        <v>8</v>
      </c>
      <c r="E7" s="8" t="s">
        <v>11</v>
      </c>
      <c r="F7" s="8" t="s">
        <v>13</v>
      </c>
      <c r="G7" s="6" t="s">
        <v>7</v>
      </c>
      <c r="H7" s="8" t="s">
        <v>20</v>
      </c>
      <c r="I7" s="8" t="s">
        <v>18</v>
      </c>
      <c r="J7" s="8" t="s">
        <v>19</v>
      </c>
    </row>
    <row r="8" spans="1:10" hidden="1" outlineLevel="3" x14ac:dyDescent="0.25">
      <c r="A8" s="3">
        <v>301</v>
      </c>
      <c r="B8" t="s">
        <v>2</v>
      </c>
      <c r="C8" s="3">
        <v>1</v>
      </c>
      <c r="D8" s="3" t="s">
        <v>10</v>
      </c>
      <c r="E8" s="10">
        <v>43205</v>
      </c>
      <c r="F8" s="9">
        <f>YEARFRAC(E8,C$2)</f>
        <v>3.0444444444444443</v>
      </c>
      <c r="G8" s="4">
        <v>875</v>
      </c>
      <c r="H8" s="4">
        <f>IF(F8&gt;C$3,G8*C$4,G8*C$5)</f>
        <v>962.50000000000011</v>
      </c>
      <c r="I8" s="4">
        <v>150</v>
      </c>
      <c r="J8" s="14">
        <f>H8+I8</f>
        <v>1112.5</v>
      </c>
    </row>
    <row r="9" spans="1:10" hidden="1" outlineLevel="3" x14ac:dyDescent="0.25">
      <c r="A9" s="3">
        <v>303</v>
      </c>
      <c r="B9" t="s">
        <v>2</v>
      </c>
      <c r="C9" s="3">
        <v>1</v>
      </c>
      <c r="D9" s="3" t="s">
        <v>10</v>
      </c>
      <c r="E9" s="10">
        <v>42129</v>
      </c>
      <c r="F9" s="9">
        <f>YEARFRAC(E9,C$2)</f>
        <v>5.9888888888888889</v>
      </c>
      <c r="G9" s="4">
        <v>900</v>
      </c>
      <c r="H9" s="4">
        <f>IF(F9&gt;C$3,G9*C$4,G9*C$5)</f>
        <v>900</v>
      </c>
      <c r="I9" s="4">
        <v>150</v>
      </c>
      <c r="J9" s="14">
        <f>H9+I9</f>
        <v>1050</v>
      </c>
    </row>
    <row r="10" spans="1:10" hidden="1" outlineLevel="3" x14ac:dyDescent="0.25">
      <c r="A10" s="3">
        <v>304</v>
      </c>
      <c r="B10" t="s">
        <v>2</v>
      </c>
      <c r="C10" s="3">
        <v>1</v>
      </c>
      <c r="D10" s="3" t="s">
        <v>9</v>
      </c>
      <c r="E10" s="10">
        <v>42129</v>
      </c>
      <c r="F10" s="9">
        <f>YEARFRAC(E10,C$2)</f>
        <v>5.9888888888888889</v>
      </c>
      <c r="G10" s="4">
        <v>900</v>
      </c>
      <c r="H10" s="4">
        <f>IF(F10&gt;C$3,G10*C$4,G10*C$5)</f>
        <v>900</v>
      </c>
      <c r="I10" s="4">
        <v>150</v>
      </c>
      <c r="J10" s="14">
        <f>H10+I10</f>
        <v>1050</v>
      </c>
    </row>
    <row r="11" spans="1:10" hidden="1" outlineLevel="3" x14ac:dyDescent="0.25">
      <c r="A11" s="3">
        <v>302</v>
      </c>
      <c r="B11" t="s">
        <v>2</v>
      </c>
      <c r="C11" s="3">
        <v>1</v>
      </c>
      <c r="D11" s="3" t="s">
        <v>10</v>
      </c>
      <c r="E11" s="10">
        <v>42125</v>
      </c>
      <c r="F11" s="9">
        <f>YEARFRAC(E11,C$2)</f>
        <v>6</v>
      </c>
      <c r="G11" s="4">
        <v>875</v>
      </c>
      <c r="H11" s="4">
        <f>IF(F11&gt;C$3,G11*C$4,G11*C$5)</f>
        <v>875</v>
      </c>
      <c r="I11" s="4">
        <v>150</v>
      </c>
      <c r="J11" s="14">
        <f>H11+I11</f>
        <v>1025</v>
      </c>
    </row>
    <row r="12" spans="1:10" outlineLevel="2" collapsed="1" x14ac:dyDescent="0.25">
      <c r="A12" s="3"/>
      <c r="C12" s="50" t="s">
        <v>34</v>
      </c>
      <c r="D12" s="3"/>
      <c r="E12" s="10"/>
      <c r="F12" s="9"/>
      <c r="G12" s="4"/>
      <c r="H12" s="4"/>
      <c r="I12" s="4"/>
      <c r="J12" s="14">
        <f>SUBTOTAL(1,J8:J11)</f>
        <v>1059.375</v>
      </c>
    </row>
    <row r="13" spans="1:10" hidden="1" outlineLevel="3" x14ac:dyDescent="0.25">
      <c r="A13" s="3">
        <v>308</v>
      </c>
      <c r="B13" t="s">
        <v>2</v>
      </c>
      <c r="C13" s="3">
        <v>2</v>
      </c>
      <c r="D13" s="3" t="s">
        <v>10</v>
      </c>
      <c r="E13" s="10">
        <v>44104</v>
      </c>
      <c r="F13" s="9">
        <f>YEARFRAC(E13,C$2)</f>
        <v>0.58611111111111114</v>
      </c>
      <c r="G13" s="4">
        <v>1200</v>
      </c>
      <c r="H13" s="4">
        <f>IF(F13&gt;C$3,G13*C$4,G13*C$5)</f>
        <v>1320</v>
      </c>
      <c r="I13" s="4">
        <v>200</v>
      </c>
      <c r="J13" s="14">
        <f>H13+I13</f>
        <v>1520</v>
      </c>
    </row>
    <row r="14" spans="1:10" hidden="1" outlineLevel="3" x14ac:dyDescent="0.25">
      <c r="A14" s="3">
        <v>307</v>
      </c>
      <c r="B14" t="s">
        <v>2</v>
      </c>
      <c r="C14" s="3">
        <v>2</v>
      </c>
      <c r="D14" s="3" t="s">
        <v>9</v>
      </c>
      <c r="E14" s="10">
        <v>44012</v>
      </c>
      <c r="F14" s="9">
        <f>YEARFRAC(E14,C$2)</f>
        <v>0.83611111111111114</v>
      </c>
      <c r="G14" s="4">
        <v>1200</v>
      </c>
      <c r="H14" s="4">
        <f>IF(F14&gt;C$3,G14*C$4,G14*C$5)</f>
        <v>1320</v>
      </c>
      <c r="I14" s="4">
        <v>200</v>
      </c>
      <c r="J14" s="14">
        <f>H14+I14</f>
        <v>1520</v>
      </c>
    </row>
    <row r="15" spans="1:10" hidden="1" outlineLevel="3" x14ac:dyDescent="0.25">
      <c r="A15" s="3">
        <v>306</v>
      </c>
      <c r="B15" t="s">
        <v>2</v>
      </c>
      <c r="C15" s="3">
        <v>2</v>
      </c>
      <c r="D15" s="3" t="s">
        <v>9</v>
      </c>
      <c r="E15" s="10">
        <v>43266</v>
      </c>
      <c r="F15" s="9">
        <f>YEARFRAC(E15,C$2)</f>
        <v>2.8777777777777778</v>
      </c>
      <c r="G15" s="4">
        <v>1200</v>
      </c>
      <c r="H15" s="4">
        <f>IF(F15&gt;C$3,G15*C$4,G15*C$5)</f>
        <v>1320</v>
      </c>
      <c r="I15" s="4">
        <v>200</v>
      </c>
      <c r="J15" s="14">
        <f>H15+I15</f>
        <v>1520</v>
      </c>
    </row>
    <row r="16" spans="1:10" hidden="1" outlineLevel="3" x14ac:dyDescent="0.25">
      <c r="A16" s="3">
        <v>305</v>
      </c>
      <c r="B16" t="s">
        <v>2</v>
      </c>
      <c r="C16" s="3">
        <v>2</v>
      </c>
      <c r="D16" s="3" t="s">
        <v>10</v>
      </c>
      <c r="E16" s="10">
        <v>42647</v>
      </c>
      <c r="F16" s="9">
        <f>YEARFRAC(E16,C$2)</f>
        <v>4.5750000000000002</v>
      </c>
      <c r="G16" s="4">
        <v>1200</v>
      </c>
      <c r="H16" s="4">
        <f>IF(F16&gt;C$3,G16*C$4,G16*C$5)</f>
        <v>1320</v>
      </c>
      <c r="I16" s="4">
        <v>200</v>
      </c>
      <c r="J16" s="14">
        <f>H16+I16</f>
        <v>1520</v>
      </c>
    </row>
    <row r="17" spans="1:10" outlineLevel="2" collapsed="1" x14ac:dyDescent="0.25">
      <c r="A17" s="3"/>
      <c r="C17" s="50" t="s">
        <v>35</v>
      </c>
      <c r="D17" s="3"/>
      <c r="E17" s="10"/>
      <c r="F17" s="9"/>
      <c r="G17" s="4"/>
      <c r="H17" s="4"/>
      <c r="I17" s="4"/>
      <c r="J17" s="14">
        <f>SUBTOTAL(1,J13:J16)</f>
        <v>1520</v>
      </c>
    </row>
    <row r="18" spans="1:10" outlineLevel="1" x14ac:dyDescent="0.25">
      <c r="A18" s="3"/>
      <c r="B18" s="49" t="s">
        <v>28</v>
      </c>
      <c r="C18" s="3"/>
      <c r="D18" s="3"/>
      <c r="E18" s="10"/>
      <c r="F18" s="9"/>
      <c r="G18" s="4"/>
      <c r="H18" s="4"/>
      <c r="I18" s="4"/>
      <c r="J18" s="14">
        <f>SUBTOTAL(1,J8:J16)</f>
        <v>1289.6875</v>
      </c>
    </row>
    <row r="19" spans="1:10" hidden="1" outlineLevel="3" x14ac:dyDescent="0.25">
      <c r="A19" s="3">
        <v>404</v>
      </c>
      <c r="B19" t="s">
        <v>3</v>
      </c>
      <c r="C19" s="3">
        <v>1</v>
      </c>
      <c r="D19" s="3" t="s">
        <v>10</v>
      </c>
      <c r="E19" s="10">
        <v>44108</v>
      </c>
      <c r="F19" s="9">
        <f>YEARFRAC(E19,C$2)</f>
        <v>0.57499999999999996</v>
      </c>
      <c r="G19" s="4">
        <v>875</v>
      </c>
      <c r="H19" s="4">
        <f>IF(F19&gt;C$3,G19*C$4,G19*C$5)</f>
        <v>962.50000000000011</v>
      </c>
      <c r="I19" s="4">
        <v>150</v>
      </c>
      <c r="J19" s="14">
        <f>H19+I19</f>
        <v>1112.5</v>
      </c>
    </row>
    <row r="20" spans="1:10" hidden="1" outlineLevel="3" x14ac:dyDescent="0.25">
      <c r="A20" s="3">
        <v>401</v>
      </c>
      <c r="B20" t="s">
        <v>3</v>
      </c>
      <c r="C20" s="3">
        <v>1</v>
      </c>
      <c r="D20" s="3" t="s">
        <v>10</v>
      </c>
      <c r="E20" s="10">
        <v>43647</v>
      </c>
      <c r="F20" s="9">
        <f>YEARFRAC(E20,C$2)</f>
        <v>1.8333333333333333</v>
      </c>
      <c r="G20" s="4">
        <v>875</v>
      </c>
      <c r="H20" s="4">
        <f>IF(F20&gt;C$3,G20*C$4,G20*C$5)</f>
        <v>962.50000000000011</v>
      </c>
      <c r="I20" s="4">
        <v>150</v>
      </c>
      <c r="J20" s="14">
        <f>H20+I20</f>
        <v>1112.5</v>
      </c>
    </row>
    <row r="21" spans="1:10" outlineLevel="2" collapsed="1" x14ac:dyDescent="0.25">
      <c r="A21" s="3"/>
      <c r="C21" s="50" t="s">
        <v>34</v>
      </c>
      <c r="D21" s="3"/>
      <c r="E21" s="10"/>
      <c r="F21" s="9"/>
      <c r="G21" s="4"/>
      <c r="H21" s="4"/>
      <c r="I21" s="4"/>
      <c r="J21" s="14">
        <f>SUBTOTAL(1,J19:J20)</f>
        <v>1112.5</v>
      </c>
    </row>
    <row r="22" spans="1:10" hidden="1" outlineLevel="3" x14ac:dyDescent="0.25">
      <c r="A22" s="3">
        <v>405</v>
      </c>
      <c r="B22" t="s">
        <v>3</v>
      </c>
      <c r="C22" s="3">
        <v>2</v>
      </c>
      <c r="D22" s="3" t="s">
        <v>9</v>
      </c>
      <c r="E22" s="10">
        <v>43997</v>
      </c>
      <c r="F22" s="9">
        <f>YEARFRAC(E22,C$2)</f>
        <v>0.87777777777777777</v>
      </c>
      <c r="G22" s="4">
        <v>950</v>
      </c>
      <c r="H22" s="4">
        <f>IF(F22&gt;C$3,G22*C$4,G22*C$5)</f>
        <v>1045</v>
      </c>
      <c r="I22" s="4">
        <v>200</v>
      </c>
      <c r="J22" s="14">
        <f>H22+I22</f>
        <v>1245</v>
      </c>
    </row>
    <row r="23" spans="1:10" hidden="1" outlineLevel="3" x14ac:dyDescent="0.25">
      <c r="A23" s="3">
        <v>407</v>
      </c>
      <c r="B23" t="s">
        <v>3</v>
      </c>
      <c r="C23" s="3">
        <v>2</v>
      </c>
      <c r="D23" s="3" t="s">
        <v>9</v>
      </c>
      <c r="E23" s="10">
        <v>43525</v>
      </c>
      <c r="F23" s="9">
        <f>YEARFRAC(E23,C$2)</f>
        <v>2.1666666666666665</v>
      </c>
      <c r="G23" s="4">
        <v>975</v>
      </c>
      <c r="H23" s="4">
        <f>IF(F23&gt;C$3,G23*C$4,G23*C$5)</f>
        <v>1072.5</v>
      </c>
      <c r="I23" s="4">
        <v>200</v>
      </c>
      <c r="J23" s="14">
        <f>H23+I23</f>
        <v>1272.5</v>
      </c>
    </row>
    <row r="24" spans="1:10" hidden="1" outlineLevel="3" x14ac:dyDescent="0.25">
      <c r="A24" s="3">
        <v>402</v>
      </c>
      <c r="B24" t="s">
        <v>3</v>
      </c>
      <c r="C24" s="3">
        <v>2</v>
      </c>
      <c r="D24" s="3" t="s">
        <v>10</v>
      </c>
      <c r="E24" s="10">
        <v>43313</v>
      </c>
      <c r="F24" s="9">
        <f>YEARFRAC(E24,C$2)</f>
        <v>2.75</v>
      </c>
      <c r="G24" s="4">
        <v>950</v>
      </c>
      <c r="H24" s="4">
        <f>IF(F24&gt;C$3,G24*C$4,G24*C$5)</f>
        <v>1045</v>
      </c>
      <c r="I24" s="4">
        <v>200</v>
      </c>
      <c r="J24" s="14">
        <f>H24+I24</f>
        <v>1245</v>
      </c>
    </row>
    <row r="25" spans="1:10" hidden="1" outlineLevel="3" x14ac:dyDescent="0.25">
      <c r="A25" s="3">
        <v>408</v>
      </c>
      <c r="B25" t="s">
        <v>3</v>
      </c>
      <c r="C25" s="3">
        <v>2</v>
      </c>
      <c r="D25" s="3" t="s">
        <v>9</v>
      </c>
      <c r="E25" s="10">
        <v>42323</v>
      </c>
      <c r="F25" s="9">
        <f>YEARFRAC(E25,C$2)</f>
        <v>5.4611111111111112</v>
      </c>
      <c r="G25" s="4">
        <v>975</v>
      </c>
      <c r="H25" s="4">
        <f>IF(F25&gt;C$3,G25*C$4,G25*C$5)</f>
        <v>975</v>
      </c>
      <c r="I25" s="4">
        <v>200</v>
      </c>
      <c r="J25" s="14">
        <f>H25+I25</f>
        <v>1175</v>
      </c>
    </row>
    <row r="26" spans="1:10" outlineLevel="2" collapsed="1" x14ac:dyDescent="0.25">
      <c r="A26" s="3"/>
      <c r="C26" s="50" t="s">
        <v>35</v>
      </c>
      <c r="D26" s="3"/>
      <c r="E26" s="10"/>
      <c r="F26" s="9"/>
      <c r="G26" s="4"/>
      <c r="H26" s="4"/>
      <c r="I26" s="4"/>
      <c r="J26" s="14">
        <f>SUBTOTAL(1,J22:J25)</f>
        <v>1234.375</v>
      </c>
    </row>
    <row r="27" spans="1:10" hidden="1" outlineLevel="3" x14ac:dyDescent="0.25">
      <c r="A27" s="3">
        <v>403</v>
      </c>
      <c r="B27" t="s">
        <v>3</v>
      </c>
      <c r="C27" s="3">
        <v>3</v>
      </c>
      <c r="D27" s="3" t="s">
        <v>9</v>
      </c>
      <c r="E27" s="10">
        <v>44321</v>
      </c>
      <c r="F27" s="9">
        <f>YEARFRAC(E27,C$2)</f>
        <v>1.1111111111111112E-2</v>
      </c>
      <c r="G27" s="4">
        <v>1200</v>
      </c>
      <c r="H27" s="4">
        <f>IF(F27&gt;C$3,G27*C$4,G27*C$5)</f>
        <v>1320</v>
      </c>
      <c r="I27" s="4">
        <v>250</v>
      </c>
      <c r="J27" s="14">
        <f>H27+I27</f>
        <v>1570</v>
      </c>
    </row>
    <row r="28" spans="1:10" hidden="1" outlineLevel="3" x14ac:dyDescent="0.25">
      <c r="A28" s="3">
        <v>406</v>
      </c>
      <c r="B28" t="s">
        <v>3</v>
      </c>
      <c r="C28" s="3">
        <v>3</v>
      </c>
      <c r="D28" s="3" t="s">
        <v>10</v>
      </c>
      <c r="E28" s="10">
        <v>44287</v>
      </c>
      <c r="F28" s="9">
        <f>YEARFRAC(E28,C$2)</f>
        <v>8.3333333333333329E-2</v>
      </c>
      <c r="G28" s="4">
        <v>1200</v>
      </c>
      <c r="H28" s="4">
        <f>IF(F28&gt;C$3,G28*C$4,G28*C$5)</f>
        <v>1320</v>
      </c>
      <c r="I28" s="4">
        <v>250</v>
      </c>
      <c r="J28" s="14">
        <f>H28+I28</f>
        <v>1570</v>
      </c>
    </row>
    <row r="29" spans="1:10" outlineLevel="2" collapsed="1" x14ac:dyDescent="0.25">
      <c r="A29" s="3"/>
      <c r="C29" s="50" t="s">
        <v>36</v>
      </c>
      <c r="D29" s="3"/>
      <c r="E29" s="10"/>
      <c r="F29" s="9"/>
      <c r="G29" s="4"/>
      <c r="H29" s="4"/>
      <c r="I29" s="4"/>
      <c r="J29" s="14">
        <f>SUBTOTAL(1,J27:J28)</f>
        <v>1570</v>
      </c>
    </row>
    <row r="30" spans="1:10" outlineLevel="1" x14ac:dyDescent="0.25">
      <c r="A30" s="3"/>
      <c r="B30" s="49" t="s">
        <v>29</v>
      </c>
      <c r="C30" s="3"/>
      <c r="D30" s="3"/>
      <c r="E30" s="10"/>
      <c r="F30" s="9"/>
      <c r="G30" s="4"/>
      <c r="H30" s="4"/>
      <c r="I30" s="4"/>
      <c r="J30" s="14">
        <f>SUBTOTAL(1,J19:J28)</f>
        <v>1287.8125</v>
      </c>
    </row>
    <row r="31" spans="1:10" hidden="1" outlineLevel="3" x14ac:dyDescent="0.25">
      <c r="A31" s="3">
        <v>602</v>
      </c>
      <c r="B31" t="s">
        <v>4</v>
      </c>
      <c r="C31" s="3">
        <v>1</v>
      </c>
      <c r="D31" s="3" t="s">
        <v>9</v>
      </c>
      <c r="E31" s="10">
        <v>41579</v>
      </c>
      <c r="F31" s="9">
        <f>YEARFRAC(E31,C$2)</f>
        <v>7.5</v>
      </c>
      <c r="G31" s="4">
        <v>1500</v>
      </c>
      <c r="H31" s="4">
        <f>IF(F31&gt;C$3,G31*C$4,G31*C$5)</f>
        <v>1500</v>
      </c>
      <c r="I31" s="4">
        <v>150</v>
      </c>
      <c r="J31" s="14">
        <f>H31+I31</f>
        <v>1650</v>
      </c>
    </row>
    <row r="32" spans="1:10" hidden="1" outlineLevel="3" x14ac:dyDescent="0.25">
      <c r="A32" s="3">
        <v>601</v>
      </c>
      <c r="B32" t="s">
        <v>4</v>
      </c>
      <c r="C32" s="3">
        <v>1</v>
      </c>
      <c r="D32" s="3" t="s">
        <v>9</v>
      </c>
      <c r="E32" s="10">
        <v>41501</v>
      </c>
      <c r="F32" s="9">
        <f>YEARFRAC(E32,C$2)</f>
        <v>7.7111111111111112</v>
      </c>
      <c r="G32" s="4">
        <v>1500</v>
      </c>
      <c r="H32" s="4">
        <f>IF(F32&gt;C$3,G32*C$4,G32*C$5)</f>
        <v>1500</v>
      </c>
      <c r="I32" s="4">
        <v>150</v>
      </c>
      <c r="J32" s="14">
        <f>H32+I32</f>
        <v>1650</v>
      </c>
    </row>
    <row r="33" spans="1:10" outlineLevel="2" collapsed="1" x14ac:dyDescent="0.25">
      <c r="A33" s="3"/>
      <c r="C33" s="50" t="s">
        <v>34</v>
      </c>
      <c r="D33" s="3"/>
      <c r="E33" s="10"/>
      <c r="F33" s="9"/>
      <c r="G33" s="4"/>
      <c r="H33" s="4"/>
      <c r="I33" s="4"/>
      <c r="J33" s="14">
        <f>SUBTOTAL(1,J31:J32)</f>
        <v>1650</v>
      </c>
    </row>
    <row r="34" spans="1:10" hidden="1" outlineLevel="3" x14ac:dyDescent="0.25">
      <c r="A34" s="3">
        <v>604</v>
      </c>
      <c r="B34" t="s">
        <v>4</v>
      </c>
      <c r="C34" s="3">
        <v>2</v>
      </c>
      <c r="D34" s="3" t="s">
        <v>9</v>
      </c>
      <c r="E34" s="10">
        <v>42339</v>
      </c>
      <c r="F34" s="9">
        <f>YEARFRAC(E34,C$2)</f>
        <v>5.416666666666667</v>
      </c>
      <c r="G34" s="4">
        <v>1200</v>
      </c>
      <c r="H34" s="4">
        <f>IF(F34&gt;C$3,G34*C$4,G34*C$5)</f>
        <v>1200</v>
      </c>
      <c r="I34" s="4">
        <v>200</v>
      </c>
      <c r="J34" s="14">
        <f>H34+I34</f>
        <v>1400</v>
      </c>
    </row>
    <row r="35" spans="1:10" hidden="1" outlineLevel="3" x14ac:dyDescent="0.25">
      <c r="A35" s="3">
        <v>603</v>
      </c>
      <c r="B35" t="s">
        <v>4</v>
      </c>
      <c r="C35" s="3">
        <v>2</v>
      </c>
      <c r="D35" s="3" t="s">
        <v>10</v>
      </c>
      <c r="E35" s="10">
        <v>42231</v>
      </c>
      <c r="F35" s="9">
        <f>YEARFRAC(E35,C$2)</f>
        <v>5.7111111111111112</v>
      </c>
      <c r="G35" s="4">
        <v>1200</v>
      </c>
      <c r="H35" s="4">
        <f>IF(F35&gt;C$3,G35*C$4,G35*C$5)</f>
        <v>1200</v>
      </c>
      <c r="I35" s="4">
        <v>200</v>
      </c>
      <c r="J35" s="14">
        <f>H35+I35</f>
        <v>1400</v>
      </c>
    </row>
    <row r="36" spans="1:10" outlineLevel="2" collapsed="1" x14ac:dyDescent="0.25">
      <c r="A36" s="3"/>
      <c r="C36" s="50" t="s">
        <v>35</v>
      </c>
      <c r="D36" s="3"/>
      <c r="E36" s="10"/>
      <c r="F36" s="9"/>
      <c r="G36" s="4"/>
      <c r="H36" s="4"/>
      <c r="I36" s="4"/>
      <c r="J36" s="14">
        <f>SUBTOTAL(1,J34:J35)</f>
        <v>1400</v>
      </c>
    </row>
    <row r="37" spans="1:10" hidden="1" outlineLevel="3" x14ac:dyDescent="0.25">
      <c r="A37" s="3">
        <v>605</v>
      </c>
      <c r="B37" t="s">
        <v>4</v>
      </c>
      <c r="C37" s="3">
        <v>3</v>
      </c>
      <c r="D37" s="3" t="s">
        <v>10</v>
      </c>
      <c r="E37" s="10">
        <v>44165</v>
      </c>
      <c r="F37" s="9">
        <f>YEARFRAC(E37,C$2)</f>
        <v>0.41944444444444445</v>
      </c>
      <c r="G37" s="4">
        <v>2000</v>
      </c>
      <c r="H37" s="4">
        <f>IF(F37&gt;C$3,G37*C$4,G37*C$5)</f>
        <v>2200</v>
      </c>
      <c r="I37" s="4">
        <v>250</v>
      </c>
      <c r="J37" s="14">
        <f>H37+I37</f>
        <v>2450</v>
      </c>
    </row>
    <row r="38" spans="1:10" hidden="1" outlineLevel="3" x14ac:dyDescent="0.25">
      <c r="A38" s="3">
        <v>607</v>
      </c>
      <c r="B38" t="s">
        <v>4</v>
      </c>
      <c r="C38" s="3">
        <v>3</v>
      </c>
      <c r="D38" s="3" t="s">
        <v>10</v>
      </c>
      <c r="E38" s="10">
        <v>43189</v>
      </c>
      <c r="F38" s="9">
        <f>YEARFRAC(E38,C$2)</f>
        <v>3.0861111111111112</v>
      </c>
      <c r="G38" s="4">
        <v>2000</v>
      </c>
      <c r="H38" s="4">
        <f>IF(F38&gt;C$3,G38*C$4,G38*C$5)</f>
        <v>2200</v>
      </c>
      <c r="I38" s="4">
        <v>250</v>
      </c>
      <c r="J38" s="14">
        <f>H38+I38</f>
        <v>2450</v>
      </c>
    </row>
    <row r="39" spans="1:10" hidden="1" outlineLevel="3" x14ac:dyDescent="0.25">
      <c r="A39" s="3">
        <v>606</v>
      </c>
      <c r="B39" t="s">
        <v>4</v>
      </c>
      <c r="C39" s="3">
        <v>3</v>
      </c>
      <c r="D39" s="3" t="s">
        <v>9</v>
      </c>
      <c r="E39" s="10">
        <v>42824</v>
      </c>
      <c r="F39" s="9">
        <f>YEARFRAC(E39,C$2)</f>
        <v>4.0861111111111112</v>
      </c>
      <c r="G39" s="4">
        <v>2000</v>
      </c>
      <c r="H39" s="4">
        <f>IF(F39&gt;C$3,G39*C$4,G39*C$5)</f>
        <v>2200</v>
      </c>
      <c r="I39" s="4">
        <v>250</v>
      </c>
      <c r="J39" s="14">
        <f>H39+I39</f>
        <v>2450</v>
      </c>
    </row>
    <row r="40" spans="1:10" outlineLevel="2" collapsed="1" x14ac:dyDescent="0.25">
      <c r="A40" s="3"/>
      <c r="C40" s="50" t="s">
        <v>36</v>
      </c>
      <c r="D40" s="3"/>
      <c r="E40" s="10"/>
      <c r="F40" s="9"/>
      <c r="G40" s="4"/>
      <c r="H40" s="4"/>
      <c r="I40" s="4"/>
      <c r="J40" s="14">
        <f>SUBTOTAL(1,J37:J39)</f>
        <v>2450</v>
      </c>
    </row>
    <row r="41" spans="1:10" outlineLevel="1" x14ac:dyDescent="0.25">
      <c r="A41" s="3"/>
      <c r="B41" s="49" t="s">
        <v>30</v>
      </c>
      <c r="C41" s="3"/>
      <c r="D41" s="3"/>
      <c r="E41" s="10"/>
      <c r="F41" s="9"/>
      <c r="G41" s="4"/>
      <c r="H41" s="4"/>
      <c r="I41" s="4"/>
      <c r="J41" s="14">
        <f>SUBTOTAL(1,J31:J39)</f>
        <v>1921.4285714285713</v>
      </c>
    </row>
    <row r="42" spans="1:10" hidden="1" outlineLevel="3" x14ac:dyDescent="0.25">
      <c r="A42" s="3">
        <v>102</v>
      </c>
      <c r="B42" t="s">
        <v>0</v>
      </c>
      <c r="C42" s="3">
        <v>1</v>
      </c>
      <c r="D42" s="3" t="s">
        <v>9</v>
      </c>
      <c r="E42" s="10">
        <v>43160</v>
      </c>
      <c r="F42" s="9">
        <f>YEARFRAC(E42,C$2)</f>
        <v>3.1666666666666665</v>
      </c>
      <c r="G42" s="4">
        <v>950</v>
      </c>
      <c r="H42" s="4">
        <f>IF(F42&gt;C$3,G42*C$4,G42*C$5)</f>
        <v>1045</v>
      </c>
      <c r="I42" s="4">
        <v>150</v>
      </c>
      <c r="J42" s="14">
        <f>H42+I42</f>
        <v>1195</v>
      </c>
    </row>
    <row r="43" spans="1:10" hidden="1" outlineLevel="3" x14ac:dyDescent="0.25">
      <c r="A43" s="3">
        <v>201</v>
      </c>
      <c r="B43" t="s">
        <v>0</v>
      </c>
      <c r="C43" s="3">
        <v>1</v>
      </c>
      <c r="D43" s="3" t="s">
        <v>9</v>
      </c>
      <c r="E43" s="10">
        <v>41742</v>
      </c>
      <c r="F43" s="9">
        <f>YEARFRAC(E43,C$2)</f>
        <v>7.05</v>
      </c>
      <c r="G43" s="4">
        <v>875</v>
      </c>
      <c r="H43" s="4">
        <f>IF(F43&gt;C$3,G43*C$4,G43*C$5)</f>
        <v>875</v>
      </c>
      <c r="I43" s="4">
        <v>150</v>
      </c>
      <c r="J43" s="14">
        <f>H43+I43</f>
        <v>1025</v>
      </c>
    </row>
    <row r="44" spans="1:10" hidden="1" outlineLevel="3" x14ac:dyDescent="0.25">
      <c r="A44" s="3">
        <v>202</v>
      </c>
      <c r="B44" t="s">
        <v>0</v>
      </c>
      <c r="C44" s="3">
        <v>1</v>
      </c>
      <c r="D44" s="3" t="s">
        <v>9</v>
      </c>
      <c r="E44" s="10">
        <v>41742</v>
      </c>
      <c r="F44" s="9">
        <f>YEARFRAC(E44,C$2)</f>
        <v>7.05</v>
      </c>
      <c r="G44" s="4">
        <v>875</v>
      </c>
      <c r="H44" s="4">
        <f>IF(F44&gt;C$3,G44*C$4,G44*C$5)</f>
        <v>875</v>
      </c>
      <c r="I44" s="4">
        <v>150</v>
      </c>
      <c r="J44" s="14">
        <f>H44+I44</f>
        <v>1025</v>
      </c>
    </row>
    <row r="45" spans="1:10" hidden="1" outlineLevel="3" x14ac:dyDescent="0.25">
      <c r="A45" s="3">
        <v>101</v>
      </c>
      <c r="B45" t="s">
        <v>0</v>
      </c>
      <c r="C45" s="3">
        <v>1</v>
      </c>
      <c r="D45" s="3" t="s">
        <v>9</v>
      </c>
      <c r="E45" s="10">
        <v>41730</v>
      </c>
      <c r="F45" s="9">
        <f>YEARFRAC(E45,C$2)</f>
        <v>7.083333333333333</v>
      </c>
      <c r="G45" s="4">
        <v>950</v>
      </c>
      <c r="H45" s="4">
        <f>IF(F45&gt;C$3,G45*C$4,G45*C$5)</f>
        <v>950</v>
      </c>
      <c r="I45" s="4">
        <v>150</v>
      </c>
      <c r="J45" s="14">
        <f>H45+I45</f>
        <v>1100</v>
      </c>
    </row>
    <row r="46" spans="1:10" outlineLevel="2" collapsed="1" x14ac:dyDescent="0.25">
      <c r="A46" s="3"/>
      <c r="C46" s="50" t="s">
        <v>34</v>
      </c>
      <c r="D46" s="3"/>
      <c r="E46" s="10"/>
      <c r="F46" s="9"/>
      <c r="G46" s="4"/>
      <c r="H46" s="4"/>
      <c r="I46" s="4"/>
      <c r="J46" s="14">
        <f>SUBTOTAL(1,J42:J45)</f>
        <v>1086.25</v>
      </c>
    </row>
    <row r="47" spans="1:10" hidden="1" outlineLevel="3" x14ac:dyDescent="0.25">
      <c r="A47" s="3">
        <v>107</v>
      </c>
      <c r="B47" t="s">
        <v>0</v>
      </c>
      <c r="C47" s="3">
        <v>2</v>
      </c>
      <c r="D47" s="3" t="s">
        <v>10</v>
      </c>
      <c r="E47" s="10">
        <v>44136</v>
      </c>
      <c r="F47" s="9">
        <f>YEARFRAC(E47,C$2)</f>
        <v>0.5</v>
      </c>
      <c r="G47" s="4">
        <v>1100</v>
      </c>
      <c r="H47" s="4">
        <f>IF(F47&gt;C$3,G47*C$4,G47*C$5)</f>
        <v>1210</v>
      </c>
      <c r="I47" s="4">
        <v>200</v>
      </c>
      <c r="J47" s="14">
        <f>H47+I47</f>
        <v>1410</v>
      </c>
    </row>
    <row r="48" spans="1:10" hidden="1" outlineLevel="3" x14ac:dyDescent="0.25">
      <c r="A48" s="3">
        <v>207</v>
      </c>
      <c r="B48" t="s">
        <v>0</v>
      </c>
      <c r="C48" s="3">
        <v>2</v>
      </c>
      <c r="D48" s="3" t="s">
        <v>9</v>
      </c>
      <c r="E48" s="10">
        <v>44044</v>
      </c>
      <c r="F48" s="9">
        <f>YEARFRAC(E48,C$2)</f>
        <v>0.75</v>
      </c>
      <c r="G48" s="4">
        <v>995</v>
      </c>
      <c r="H48" s="4">
        <f>IF(F48&gt;C$3,G48*C$4,G48*C$5)</f>
        <v>1094.5</v>
      </c>
      <c r="I48" s="4">
        <v>200</v>
      </c>
      <c r="J48" s="14">
        <f>H48+I48</f>
        <v>1294.5</v>
      </c>
    </row>
    <row r="49" spans="1:10" hidden="1" outlineLevel="3" x14ac:dyDescent="0.25">
      <c r="A49" s="3">
        <v>208</v>
      </c>
      <c r="B49" t="s">
        <v>0</v>
      </c>
      <c r="C49" s="3">
        <v>2</v>
      </c>
      <c r="D49" s="3" t="s">
        <v>9</v>
      </c>
      <c r="E49" s="10">
        <v>44044</v>
      </c>
      <c r="F49" s="9">
        <f>YEARFRAC(E49,C$2)</f>
        <v>0.75</v>
      </c>
      <c r="G49" s="4">
        <v>995</v>
      </c>
      <c r="H49" s="4">
        <f>IF(F49&gt;C$3,G49*C$4,G49*C$5)</f>
        <v>1094.5</v>
      </c>
      <c r="I49" s="4">
        <v>200</v>
      </c>
      <c r="J49" s="14">
        <f>H49+I49</f>
        <v>1294.5</v>
      </c>
    </row>
    <row r="50" spans="1:10" hidden="1" outlineLevel="3" x14ac:dyDescent="0.25">
      <c r="A50" s="3">
        <v>108</v>
      </c>
      <c r="B50" t="s">
        <v>0</v>
      </c>
      <c r="C50" s="3">
        <v>2</v>
      </c>
      <c r="D50" s="3" t="s">
        <v>9</v>
      </c>
      <c r="E50" s="10">
        <v>42962</v>
      </c>
      <c r="F50" s="9">
        <f>YEARFRAC(E50,C$2)</f>
        <v>3.7111111111111112</v>
      </c>
      <c r="G50" s="4">
        <v>1100</v>
      </c>
      <c r="H50" s="4">
        <f>IF(F50&gt;C$3,G50*C$4,G50*C$5)</f>
        <v>1210</v>
      </c>
      <c r="I50" s="4">
        <v>200</v>
      </c>
      <c r="J50" s="14">
        <f>H50+I50</f>
        <v>1410</v>
      </c>
    </row>
    <row r="51" spans="1:10" hidden="1" outlineLevel="3" x14ac:dyDescent="0.25">
      <c r="A51" s="3">
        <v>203</v>
      </c>
      <c r="B51" t="s">
        <v>0</v>
      </c>
      <c r="C51" s="3">
        <v>2</v>
      </c>
      <c r="D51" s="3" t="s">
        <v>9</v>
      </c>
      <c r="E51" s="10">
        <v>42461</v>
      </c>
      <c r="F51" s="9">
        <f>YEARFRAC(E51,C$2)</f>
        <v>5.083333333333333</v>
      </c>
      <c r="G51" s="4">
        <v>995</v>
      </c>
      <c r="H51" s="4">
        <f>IF(F51&gt;C$3,G51*C$4,G51*C$5)</f>
        <v>995</v>
      </c>
      <c r="I51" s="4">
        <v>200</v>
      </c>
      <c r="J51" s="14">
        <f>H51+I51</f>
        <v>1195</v>
      </c>
    </row>
    <row r="52" spans="1:10" hidden="1" outlineLevel="3" x14ac:dyDescent="0.25">
      <c r="A52" s="3">
        <v>103</v>
      </c>
      <c r="B52" t="s">
        <v>0</v>
      </c>
      <c r="C52" s="3">
        <v>2</v>
      </c>
      <c r="D52" s="3" t="s">
        <v>10</v>
      </c>
      <c r="E52" s="10">
        <v>42323</v>
      </c>
      <c r="F52" s="9">
        <f>YEARFRAC(E52,C$2)</f>
        <v>5.4611111111111112</v>
      </c>
      <c r="G52" s="4">
        <v>1100</v>
      </c>
      <c r="H52" s="4">
        <f>IF(F52&gt;C$3,G52*C$4,G52*C$5)</f>
        <v>1100</v>
      </c>
      <c r="I52" s="4">
        <v>200</v>
      </c>
      <c r="J52" s="14">
        <f>H52+I52</f>
        <v>1300</v>
      </c>
    </row>
    <row r="53" spans="1:10" hidden="1" outlineLevel="3" x14ac:dyDescent="0.25">
      <c r="A53" s="3">
        <v>104</v>
      </c>
      <c r="B53" t="s">
        <v>0</v>
      </c>
      <c r="C53" s="3">
        <v>2</v>
      </c>
      <c r="D53" s="3" t="s">
        <v>9</v>
      </c>
      <c r="E53" s="10">
        <v>42278</v>
      </c>
      <c r="F53" s="9">
        <f>YEARFRAC(E53,C$2)</f>
        <v>5.583333333333333</v>
      </c>
      <c r="G53" s="4">
        <v>1100</v>
      </c>
      <c r="H53" s="4">
        <f>IF(F53&gt;C$3,G53*C$4,G53*C$5)</f>
        <v>1100</v>
      </c>
      <c r="I53" s="4">
        <v>200</v>
      </c>
      <c r="J53" s="14">
        <f>H53+I53</f>
        <v>1300</v>
      </c>
    </row>
    <row r="54" spans="1:10" hidden="1" outlineLevel="3" x14ac:dyDescent="0.25">
      <c r="A54" s="3">
        <v>204</v>
      </c>
      <c r="B54" t="s">
        <v>0</v>
      </c>
      <c r="C54" s="3">
        <v>2</v>
      </c>
      <c r="D54" s="3" t="s">
        <v>10</v>
      </c>
      <c r="E54" s="10">
        <v>40634</v>
      </c>
      <c r="F54" s="9">
        <f>YEARFRAC(E54,C$2)</f>
        <v>10.083333333333334</v>
      </c>
      <c r="G54" s="4">
        <v>995</v>
      </c>
      <c r="H54" s="4">
        <f>IF(F54&gt;C$3,G54*C$4,G54*C$5)</f>
        <v>995</v>
      </c>
      <c r="I54" s="4">
        <v>200</v>
      </c>
      <c r="J54" s="14">
        <f>H54+I54</f>
        <v>1195</v>
      </c>
    </row>
    <row r="55" spans="1:10" outlineLevel="2" collapsed="1" x14ac:dyDescent="0.25">
      <c r="A55" s="3"/>
      <c r="C55" s="50" t="s">
        <v>35</v>
      </c>
      <c r="D55" s="3"/>
      <c r="E55" s="10"/>
      <c r="F55" s="9"/>
      <c r="G55" s="4"/>
      <c r="H55" s="4"/>
      <c r="I55" s="4"/>
      <c r="J55" s="14">
        <f>SUBTOTAL(1,J47:J54)</f>
        <v>1299.875</v>
      </c>
    </row>
    <row r="56" spans="1:10" hidden="1" outlineLevel="3" x14ac:dyDescent="0.25">
      <c r="A56" s="3">
        <v>209</v>
      </c>
      <c r="B56" t="s">
        <v>0</v>
      </c>
      <c r="C56" s="3">
        <v>3</v>
      </c>
      <c r="D56" s="3" t="s">
        <v>10</v>
      </c>
      <c r="E56" s="10">
        <v>44044</v>
      </c>
      <c r="F56" s="9">
        <f>YEARFRAC(E56,C$2)</f>
        <v>0.75</v>
      </c>
      <c r="G56" s="4">
        <v>1050</v>
      </c>
      <c r="H56" s="4">
        <f>IF(F56&gt;C$3,G56*C$4,G56*C$5)</f>
        <v>1155</v>
      </c>
      <c r="I56" s="4">
        <v>250</v>
      </c>
      <c r="J56" s="14">
        <f>H56+I56</f>
        <v>1405</v>
      </c>
    </row>
    <row r="57" spans="1:10" hidden="1" outlineLevel="3" x14ac:dyDescent="0.25">
      <c r="A57" s="3">
        <v>106</v>
      </c>
      <c r="B57" t="s">
        <v>0</v>
      </c>
      <c r="C57" s="3">
        <v>3</v>
      </c>
      <c r="D57" s="3" t="s">
        <v>9</v>
      </c>
      <c r="E57" s="10">
        <v>43997</v>
      </c>
      <c r="F57" s="9">
        <f>YEARFRAC(E57,C$2)</f>
        <v>0.87777777777777777</v>
      </c>
      <c r="G57" s="4">
        <v>1500</v>
      </c>
      <c r="H57" s="4">
        <f>IF(F57&gt;C$3,G57*C$4,G57*C$5)</f>
        <v>1650.0000000000002</v>
      </c>
      <c r="I57" s="4">
        <v>250</v>
      </c>
      <c r="J57" s="14">
        <f>H57+I57</f>
        <v>1900.0000000000002</v>
      </c>
    </row>
    <row r="58" spans="1:10" hidden="1" outlineLevel="3" x14ac:dyDescent="0.25">
      <c r="A58" s="3">
        <v>210</v>
      </c>
      <c r="B58" t="s">
        <v>0</v>
      </c>
      <c r="C58" s="3">
        <v>3</v>
      </c>
      <c r="D58" s="3" t="s">
        <v>9</v>
      </c>
      <c r="E58" s="10">
        <v>43773</v>
      </c>
      <c r="F58" s="9">
        <f>YEARFRAC(E58,C$2)</f>
        <v>1.4916666666666667</v>
      </c>
      <c r="G58" s="4">
        <v>1050</v>
      </c>
      <c r="H58" s="4">
        <f>IF(F58&gt;C$3,G58*C$4,G58*C$5)</f>
        <v>1155</v>
      </c>
      <c r="I58" s="4">
        <v>250</v>
      </c>
      <c r="J58" s="14">
        <f>H58+I58</f>
        <v>1405</v>
      </c>
    </row>
    <row r="59" spans="1:10" hidden="1" outlineLevel="3" x14ac:dyDescent="0.25">
      <c r="A59" s="3">
        <v>109</v>
      </c>
      <c r="B59" t="s">
        <v>0</v>
      </c>
      <c r="C59" s="3">
        <v>3</v>
      </c>
      <c r="D59" s="3" t="s">
        <v>10</v>
      </c>
      <c r="E59" s="10">
        <v>43692</v>
      </c>
      <c r="F59" s="9">
        <f>YEARFRAC(E59,C$2)</f>
        <v>1.711111111111111</v>
      </c>
      <c r="G59" s="4">
        <v>1500</v>
      </c>
      <c r="H59" s="4">
        <f>IF(F59&gt;C$3,G59*C$4,G59*C$5)</f>
        <v>1650.0000000000002</v>
      </c>
      <c r="I59" s="4">
        <v>250</v>
      </c>
      <c r="J59" s="14">
        <f>H59+I59</f>
        <v>1900.0000000000002</v>
      </c>
    </row>
    <row r="60" spans="1:10" hidden="1" outlineLevel="3" x14ac:dyDescent="0.25">
      <c r="A60" s="3">
        <v>110</v>
      </c>
      <c r="B60" t="s">
        <v>0</v>
      </c>
      <c r="C60" s="3">
        <v>3</v>
      </c>
      <c r="D60" s="3" t="s">
        <v>9</v>
      </c>
      <c r="E60" s="10">
        <v>43377</v>
      </c>
      <c r="F60" s="9">
        <f>YEARFRAC(E60,C$2)</f>
        <v>2.5750000000000002</v>
      </c>
      <c r="G60" s="4">
        <v>1500</v>
      </c>
      <c r="H60" s="4">
        <f>IF(F60&gt;C$3,G60*C$4,G60*C$5)</f>
        <v>1650.0000000000002</v>
      </c>
      <c r="I60" s="4">
        <v>250</v>
      </c>
      <c r="J60" s="14">
        <f>H60+I60</f>
        <v>1900.0000000000002</v>
      </c>
    </row>
    <row r="61" spans="1:10" hidden="1" outlineLevel="3" x14ac:dyDescent="0.25">
      <c r="A61" s="3">
        <v>105</v>
      </c>
      <c r="B61" t="s">
        <v>0</v>
      </c>
      <c r="C61" s="3">
        <v>3</v>
      </c>
      <c r="D61" s="3" t="s">
        <v>10</v>
      </c>
      <c r="E61" s="10">
        <v>42278</v>
      </c>
      <c r="F61" s="9">
        <f>YEARFRAC(E61,C$2)</f>
        <v>5.583333333333333</v>
      </c>
      <c r="G61" s="4">
        <v>1500</v>
      </c>
      <c r="H61" s="4">
        <f>IF(F61&gt;C$3,G61*C$4,G61*C$5)</f>
        <v>1500</v>
      </c>
      <c r="I61" s="4">
        <v>250</v>
      </c>
      <c r="J61" s="14">
        <f>H61+I61</f>
        <v>1750</v>
      </c>
    </row>
    <row r="62" spans="1:10" hidden="1" outlineLevel="3" x14ac:dyDescent="0.25">
      <c r="A62" s="3">
        <v>206</v>
      </c>
      <c r="B62" t="s">
        <v>0</v>
      </c>
      <c r="C62" s="3">
        <v>3</v>
      </c>
      <c r="D62" s="3" t="s">
        <v>10</v>
      </c>
      <c r="E62" s="10">
        <v>42186</v>
      </c>
      <c r="F62" s="9">
        <f>YEARFRAC(E62,C$2)</f>
        <v>5.833333333333333</v>
      </c>
      <c r="G62" s="4">
        <v>1050</v>
      </c>
      <c r="H62" s="4">
        <f>IF(F62&gt;C$3,G62*C$4,G62*C$5)</f>
        <v>1050</v>
      </c>
      <c r="I62" s="4">
        <v>250</v>
      </c>
      <c r="J62" s="14">
        <f>H62+I62</f>
        <v>1300</v>
      </c>
    </row>
    <row r="63" spans="1:10" hidden="1" outlineLevel="3" x14ac:dyDescent="0.25">
      <c r="A63" s="3">
        <v>205</v>
      </c>
      <c r="B63" t="s">
        <v>0</v>
      </c>
      <c r="C63" s="3">
        <v>3</v>
      </c>
      <c r="D63" s="3" t="s">
        <v>9</v>
      </c>
      <c r="E63" s="10">
        <v>40770</v>
      </c>
      <c r="F63" s="9">
        <f>YEARFRAC(E63,C$2)</f>
        <v>9.7111111111111104</v>
      </c>
      <c r="G63" s="4">
        <v>1050</v>
      </c>
      <c r="H63" s="4">
        <f>IF(F63&gt;C$3,G63*C$4,G63*C$5)</f>
        <v>1050</v>
      </c>
      <c r="I63" s="4">
        <v>250</v>
      </c>
      <c r="J63" s="14">
        <f>H63+I63</f>
        <v>1300</v>
      </c>
    </row>
    <row r="64" spans="1:10" outlineLevel="2" collapsed="1" x14ac:dyDescent="0.25">
      <c r="A64" s="3"/>
      <c r="C64" s="50" t="s">
        <v>36</v>
      </c>
      <c r="D64" s="3"/>
      <c r="E64" s="10"/>
      <c r="F64" s="9"/>
      <c r="G64" s="4"/>
      <c r="H64" s="4"/>
      <c r="I64" s="4"/>
      <c r="J64" s="14">
        <f>SUBTOTAL(1,J56:J63)</f>
        <v>1607.5</v>
      </c>
    </row>
    <row r="65" spans="1:10" outlineLevel="1" x14ac:dyDescent="0.25">
      <c r="A65" s="3"/>
      <c r="B65" s="49" t="s">
        <v>31</v>
      </c>
      <c r="C65" s="3"/>
      <c r="D65" s="3"/>
      <c r="E65" s="10"/>
      <c r="F65" s="9"/>
      <c r="G65" s="4"/>
      <c r="H65" s="4"/>
      <c r="I65" s="4"/>
      <c r="J65" s="14">
        <f>SUBTOTAL(1,J42:J63)</f>
        <v>1380.2</v>
      </c>
    </row>
    <row r="66" spans="1:10" hidden="1" outlineLevel="3" x14ac:dyDescent="0.25">
      <c r="A66" s="3">
        <v>503</v>
      </c>
      <c r="B66" t="s">
        <v>1</v>
      </c>
      <c r="C66" s="3">
        <v>1</v>
      </c>
      <c r="D66" s="3" t="s">
        <v>10</v>
      </c>
      <c r="E66" s="10">
        <v>43678</v>
      </c>
      <c r="F66" s="9">
        <f>YEARFRAC(E66,C$2)</f>
        <v>1.75</v>
      </c>
      <c r="G66" s="4">
        <v>875</v>
      </c>
      <c r="H66" s="4">
        <f>IF(F66&gt;C$3,G66*C$4,G66*C$5)</f>
        <v>962.50000000000011</v>
      </c>
      <c r="I66" s="4">
        <v>150</v>
      </c>
      <c r="J66" s="14">
        <f>H66+I66</f>
        <v>1112.5</v>
      </c>
    </row>
    <row r="67" spans="1:10" hidden="1" outlineLevel="3" x14ac:dyDescent="0.25">
      <c r="A67" s="3">
        <v>502</v>
      </c>
      <c r="B67" t="s">
        <v>1</v>
      </c>
      <c r="C67" s="3">
        <v>1</v>
      </c>
      <c r="D67" s="3" t="s">
        <v>10</v>
      </c>
      <c r="E67" s="10">
        <v>43313</v>
      </c>
      <c r="F67" s="9">
        <f>YEARFRAC(E67,C$2)</f>
        <v>2.75</v>
      </c>
      <c r="G67" s="4">
        <v>875</v>
      </c>
      <c r="H67" s="4">
        <f>IF(F67&gt;C$3,G67*C$4,G67*C$5)</f>
        <v>962.50000000000011</v>
      </c>
      <c r="I67" s="4">
        <v>150</v>
      </c>
      <c r="J67" s="14">
        <f>H67+I67</f>
        <v>1112.5</v>
      </c>
    </row>
    <row r="68" spans="1:10" hidden="1" outlineLevel="3" x14ac:dyDescent="0.25">
      <c r="A68" s="3">
        <v>501</v>
      </c>
      <c r="B68" t="s">
        <v>1</v>
      </c>
      <c r="C68" s="3">
        <v>1</v>
      </c>
      <c r="D68" s="3" t="s">
        <v>9</v>
      </c>
      <c r="E68" s="10">
        <v>42278</v>
      </c>
      <c r="F68" s="9">
        <f>YEARFRAC(E68,C$2)</f>
        <v>5.583333333333333</v>
      </c>
      <c r="G68" s="4">
        <v>875</v>
      </c>
      <c r="H68" s="4">
        <f>IF(F68&gt;C$3,G68*C$4,G68*C$5)</f>
        <v>875</v>
      </c>
      <c r="I68" s="4">
        <v>150</v>
      </c>
      <c r="J68" s="14">
        <f>H68+I68</f>
        <v>1025</v>
      </c>
    </row>
    <row r="69" spans="1:10" hidden="1" outlineLevel="3" x14ac:dyDescent="0.25">
      <c r="A69" s="3">
        <v>504</v>
      </c>
      <c r="B69" t="s">
        <v>1</v>
      </c>
      <c r="C69" s="3">
        <v>1</v>
      </c>
      <c r="D69" s="3" t="s">
        <v>9</v>
      </c>
      <c r="E69" s="10">
        <v>41822</v>
      </c>
      <c r="F69" s="9">
        <f>YEARFRAC(E69,C$2)</f>
        <v>6.8305555555555557</v>
      </c>
      <c r="G69" s="4">
        <v>875</v>
      </c>
      <c r="H69" s="4">
        <f>IF(F69&gt;C$3,G69*C$4,G69*C$5)</f>
        <v>875</v>
      </c>
      <c r="I69" s="4">
        <v>150</v>
      </c>
      <c r="J69" s="14">
        <f>H69+I69</f>
        <v>1025</v>
      </c>
    </row>
    <row r="70" spans="1:10" outlineLevel="2" collapsed="1" x14ac:dyDescent="0.25">
      <c r="A70" s="3"/>
      <c r="C70" s="50" t="s">
        <v>34</v>
      </c>
      <c r="D70" s="3"/>
      <c r="E70" s="10"/>
      <c r="F70" s="9"/>
      <c r="G70" s="4"/>
      <c r="H70" s="4"/>
      <c r="I70" s="4"/>
      <c r="J70" s="14">
        <f>SUBTOTAL(1,J66:J69)</f>
        <v>1068.75</v>
      </c>
    </row>
    <row r="71" spans="1:10" hidden="1" outlineLevel="3" x14ac:dyDescent="0.25">
      <c r="A71" s="3">
        <v>505</v>
      </c>
      <c r="B71" t="s">
        <v>1</v>
      </c>
      <c r="C71" s="3">
        <v>2</v>
      </c>
      <c r="D71" s="3" t="s">
        <v>10</v>
      </c>
      <c r="E71" s="10">
        <v>41822</v>
      </c>
      <c r="F71" s="9">
        <f>YEARFRAC(E71,C$2)</f>
        <v>6.8305555555555557</v>
      </c>
      <c r="G71" s="4">
        <v>1100</v>
      </c>
      <c r="H71" s="4">
        <f>IF(F71&gt;C$3,G71*C$4,G71*C$5)</f>
        <v>1100</v>
      </c>
      <c r="I71" s="4">
        <v>200</v>
      </c>
      <c r="J71" s="14">
        <f>H71+I71</f>
        <v>1300</v>
      </c>
    </row>
    <row r="72" spans="1:10" hidden="1" outlineLevel="3" x14ac:dyDescent="0.25">
      <c r="A72" s="3">
        <v>506</v>
      </c>
      <c r="B72" t="s">
        <v>1</v>
      </c>
      <c r="C72" s="3">
        <v>2</v>
      </c>
      <c r="D72" s="3" t="s">
        <v>9</v>
      </c>
      <c r="E72" s="10">
        <v>40826</v>
      </c>
      <c r="F72" s="9">
        <f>YEARFRAC(E72,C$2)</f>
        <v>9.5583333333333336</v>
      </c>
      <c r="G72" s="4">
        <v>1100</v>
      </c>
      <c r="H72" s="4">
        <f>IF(F72&gt;C$3,G72*C$4,G72*C$5)</f>
        <v>1100</v>
      </c>
      <c r="I72" s="4">
        <v>200</v>
      </c>
      <c r="J72" s="14">
        <f>H72+I72</f>
        <v>1300</v>
      </c>
    </row>
    <row r="73" spans="1:10" hidden="1" outlineLevel="3" x14ac:dyDescent="0.25">
      <c r="A73" s="3">
        <v>507</v>
      </c>
      <c r="B73" t="s">
        <v>1</v>
      </c>
      <c r="C73" s="3">
        <v>2</v>
      </c>
      <c r="D73" s="3" t="s">
        <v>10</v>
      </c>
      <c r="E73" s="10">
        <v>40826</v>
      </c>
      <c r="F73" s="9">
        <f>YEARFRAC(E73,C$2)</f>
        <v>9.5583333333333336</v>
      </c>
      <c r="G73" s="4">
        <v>1100</v>
      </c>
      <c r="H73" s="4">
        <f>IF(F73&gt;C$3,G73*C$4,G73*C$5)</f>
        <v>1100</v>
      </c>
      <c r="I73" s="4">
        <v>200</v>
      </c>
      <c r="J73" s="14">
        <f>H73+I73</f>
        <v>1300</v>
      </c>
    </row>
    <row r="74" spans="1:10" outlineLevel="2" collapsed="1" x14ac:dyDescent="0.25">
      <c r="A74" s="3"/>
      <c r="C74" s="50" t="s">
        <v>35</v>
      </c>
      <c r="D74" s="3"/>
      <c r="E74" s="10"/>
      <c r="F74" s="9"/>
      <c r="G74" s="4"/>
      <c r="H74" s="4"/>
      <c r="I74" s="4"/>
      <c r="J74" s="14">
        <f>SUBTOTAL(1,J71:J73)</f>
        <v>1300</v>
      </c>
    </row>
    <row r="75" spans="1:10" outlineLevel="1" x14ac:dyDescent="0.25">
      <c r="A75" s="3"/>
      <c r="B75" s="49" t="s">
        <v>32</v>
      </c>
      <c r="C75" s="3"/>
      <c r="D75" s="3"/>
      <c r="E75" s="10"/>
      <c r="F75" s="9"/>
      <c r="G75" s="4"/>
      <c r="H75" s="4"/>
      <c r="I75" s="4"/>
      <c r="J75" s="14">
        <f>SUBTOTAL(1,J66:J73)</f>
        <v>1167.8571428571429</v>
      </c>
    </row>
    <row r="76" spans="1:10" x14ac:dyDescent="0.25">
      <c r="A76" s="3"/>
      <c r="B76" s="49" t="s">
        <v>33</v>
      </c>
      <c r="C76" s="3"/>
      <c r="D76" s="3"/>
      <c r="E76" s="10"/>
      <c r="F76" s="9"/>
      <c r="G76" s="4"/>
      <c r="H76" s="4"/>
      <c r="I76" s="4"/>
      <c r="J76" s="14">
        <f>SUBTOTAL(1,J8:J73)</f>
        <v>1396.98</v>
      </c>
    </row>
    <row r="85" spans="2:12" x14ac:dyDescent="0.25">
      <c r="K85" s="2"/>
      <c r="L85" s="2"/>
    </row>
    <row r="86" spans="2:12" x14ac:dyDescent="0.25">
      <c r="B86" s="1"/>
    </row>
  </sheetData>
  <autoFilter ref="A7:J7">
    <sortState ref="A8:J57">
      <sortCondition descending="1" ref="C7"/>
    </sortState>
  </autoFilter>
  <sortState ref="A8:J57">
    <sortCondition ref="B8:B57"/>
    <sortCondition ref="C8:C57"/>
  </sortState>
  <pageMargins left="0.5" right="0.5" top="0.75" bottom="0.75" header="0.3" footer="0.3"/>
  <pageSetup scale="79" fitToHeight="2" orientation="portrait" horizontalDpi="4294967293" r:id="rId1"/>
  <headerFooter>
    <oddFooter>&amp;LYour_name&amp;CSheet_name_code&amp;Rfile_name_code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1"/>
  <sheetViews>
    <sheetView view="pageLayout" topLeftCell="K53" zoomScaleNormal="100" workbookViewId="0">
      <selection activeCell="L5" sqref="L5:L10"/>
    </sheetView>
  </sheetViews>
  <sheetFormatPr defaultRowHeight="15" x14ac:dyDescent="0.25"/>
  <cols>
    <col min="1" max="1" width="8.7109375" customWidth="1"/>
    <col min="2" max="2" width="20.42578125" bestFit="1" customWidth="1"/>
    <col min="3" max="3" width="8.140625" customWidth="1"/>
    <col min="5" max="5" width="12.85546875" bestFit="1" customWidth="1"/>
    <col min="6" max="6" width="12.140625" bestFit="1" customWidth="1"/>
    <col min="7" max="7" width="12.7109375" customWidth="1"/>
    <col min="8" max="8" width="8.140625" bestFit="1" customWidth="1"/>
    <col min="9" max="9" width="16.140625" bestFit="1" customWidth="1"/>
    <col min="10" max="10" width="12.7109375" bestFit="1" customWidth="1"/>
    <col min="11" max="11" width="14.85546875" customWidth="1"/>
    <col min="12" max="12" width="12.85546875" bestFit="1" customWidth="1"/>
    <col min="13" max="13" width="7.7109375" customWidth="1"/>
    <col min="14" max="14" width="20.42578125" bestFit="1" customWidth="1"/>
    <col min="15" max="16" width="16.85546875" bestFit="1" customWidth="1"/>
  </cols>
  <sheetData>
    <row r="1" spans="1:11" ht="30.75" thickBot="1" x14ac:dyDescent="0.3">
      <c r="A1" s="45" t="s">
        <v>5</v>
      </c>
      <c r="B1" s="46" t="s">
        <v>12</v>
      </c>
      <c r="C1" s="46" t="s">
        <v>6</v>
      </c>
      <c r="D1" s="46" t="s">
        <v>8</v>
      </c>
      <c r="E1" s="48" t="s">
        <v>11</v>
      </c>
      <c r="F1" s="47" t="s">
        <v>13</v>
      </c>
      <c r="G1" s="47" t="s">
        <v>7</v>
      </c>
      <c r="H1" s="47" t="s">
        <v>20</v>
      </c>
      <c r="I1" s="47" t="s">
        <v>18</v>
      </c>
      <c r="J1" s="47" t="s">
        <v>19</v>
      </c>
      <c r="K1" s="47" t="s">
        <v>41</v>
      </c>
    </row>
    <row r="2" spans="1:11" ht="15.75" thickTop="1" x14ac:dyDescent="0.25">
      <c r="A2" s="26">
        <v>301</v>
      </c>
      <c r="B2" s="27" t="s">
        <v>2</v>
      </c>
      <c r="C2" s="28">
        <v>1</v>
      </c>
      <c r="D2" s="28" t="s">
        <v>10</v>
      </c>
      <c r="E2" s="29">
        <v>43205</v>
      </c>
      <c r="F2" s="30">
        <v>3.0444444444444443</v>
      </c>
      <c r="G2" s="31">
        <v>875</v>
      </c>
      <c r="H2" s="31">
        <v>962.50000000000011</v>
      </c>
      <c r="I2" s="31">
        <v>150</v>
      </c>
      <c r="J2" s="32">
        <f t="shared" ref="J2:K33" si="0">H2+I2</f>
        <v>1112.5</v>
      </c>
      <c r="K2" s="32">
        <f>G2*1.05</f>
        <v>918.75</v>
      </c>
    </row>
    <row r="3" spans="1:11" x14ac:dyDescent="0.25">
      <c r="A3" s="33">
        <v>302</v>
      </c>
      <c r="B3" s="34" t="s">
        <v>2</v>
      </c>
      <c r="C3" s="35">
        <v>1</v>
      </c>
      <c r="D3" s="35" t="s">
        <v>10</v>
      </c>
      <c r="E3" s="36">
        <v>42125</v>
      </c>
      <c r="F3" s="37">
        <v>6</v>
      </c>
      <c r="G3" s="38">
        <v>875</v>
      </c>
      <c r="H3" s="38">
        <v>875</v>
      </c>
      <c r="I3" s="38">
        <v>150</v>
      </c>
      <c r="J3" s="25">
        <f t="shared" si="0"/>
        <v>1025</v>
      </c>
      <c r="K3" s="25">
        <f t="shared" ref="K3:K51" si="1">G3*1.05</f>
        <v>918.75</v>
      </c>
    </row>
    <row r="4" spans="1:11" x14ac:dyDescent="0.25">
      <c r="A4" s="39">
        <v>303</v>
      </c>
      <c r="B4" s="15" t="s">
        <v>2</v>
      </c>
      <c r="C4" s="40">
        <v>1</v>
      </c>
      <c r="D4" s="40" t="s">
        <v>10</v>
      </c>
      <c r="E4" s="41">
        <v>42129</v>
      </c>
      <c r="F4" s="42">
        <v>5.9888888888888889</v>
      </c>
      <c r="G4" s="43">
        <v>900</v>
      </c>
      <c r="H4" s="43">
        <v>900</v>
      </c>
      <c r="I4" s="43">
        <v>150</v>
      </c>
      <c r="J4" s="44">
        <f t="shared" si="0"/>
        <v>1050</v>
      </c>
      <c r="K4" s="44">
        <f t="shared" si="1"/>
        <v>945</v>
      </c>
    </row>
    <row r="5" spans="1:11" x14ac:dyDescent="0.25">
      <c r="A5" s="33">
        <v>304</v>
      </c>
      <c r="B5" s="34" t="s">
        <v>2</v>
      </c>
      <c r="C5" s="35">
        <v>1</v>
      </c>
      <c r="D5" s="35" t="s">
        <v>9</v>
      </c>
      <c r="E5" s="36">
        <v>42129</v>
      </c>
      <c r="F5" s="37">
        <v>5.9888888888888889</v>
      </c>
      <c r="G5" s="38">
        <v>900</v>
      </c>
      <c r="H5" s="38">
        <v>900</v>
      </c>
      <c r="I5" s="38">
        <v>150</v>
      </c>
      <c r="J5" s="25">
        <f t="shared" si="0"/>
        <v>1050</v>
      </c>
      <c r="K5" s="25">
        <f t="shared" si="1"/>
        <v>945</v>
      </c>
    </row>
    <row r="6" spans="1:11" x14ac:dyDescent="0.25">
      <c r="A6" s="39">
        <v>305</v>
      </c>
      <c r="B6" s="15" t="s">
        <v>2</v>
      </c>
      <c r="C6" s="40">
        <v>2</v>
      </c>
      <c r="D6" s="40" t="s">
        <v>10</v>
      </c>
      <c r="E6" s="41">
        <v>42647</v>
      </c>
      <c r="F6" s="42">
        <v>4.5750000000000002</v>
      </c>
      <c r="G6" s="43">
        <v>1200</v>
      </c>
      <c r="H6" s="43">
        <v>1320</v>
      </c>
      <c r="I6" s="43">
        <v>200</v>
      </c>
      <c r="J6" s="44">
        <f t="shared" si="0"/>
        <v>1520</v>
      </c>
      <c r="K6" s="44">
        <f t="shared" si="1"/>
        <v>1260</v>
      </c>
    </row>
    <row r="7" spans="1:11" x14ac:dyDescent="0.25">
      <c r="A7" s="33">
        <v>306</v>
      </c>
      <c r="B7" s="34" t="s">
        <v>2</v>
      </c>
      <c r="C7" s="35">
        <v>2</v>
      </c>
      <c r="D7" s="35" t="s">
        <v>9</v>
      </c>
      <c r="E7" s="36">
        <v>43266</v>
      </c>
      <c r="F7" s="37">
        <v>2.8777777777777778</v>
      </c>
      <c r="G7" s="38">
        <v>1200</v>
      </c>
      <c r="H7" s="38">
        <v>1320</v>
      </c>
      <c r="I7" s="38">
        <v>200</v>
      </c>
      <c r="J7" s="25">
        <f t="shared" si="0"/>
        <v>1520</v>
      </c>
      <c r="K7" s="25">
        <f t="shared" si="1"/>
        <v>1260</v>
      </c>
    </row>
    <row r="8" spans="1:11" x14ac:dyDescent="0.25">
      <c r="A8" s="39">
        <v>307</v>
      </c>
      <c r="B8" s="15" t="s">
        <v>2</v>
      </c>
      <c r="C8" s="40">
        <v>2</v>
      </c>
      <c r="D8" s="40" t="s">
        <v>9</v>
      </c>
      <c r="E8" s="41">
        <v>44012</v>
      </c>
      <c r="F8" s="42">
        <v>0.83611111111111114</v>
      </c>
      <c r="G8" s="43">
        <v>1200</v>
      </c>
      <c r="H8" s="43">
        <v>1320</v>
      </c>
      <c r="I8" s="43">
        <v>200</v>
      </c>
      <c r="J8" s="44">
        <f t="shared" si="0"/>
        <v>1520</v>
      </c>
      <c r="K8" s="44">
        <f t="shared" si="1"/>
        <v>1260</v>
      </c>
    </row>
    <row r="9" spans="1:11" x14ac:dyDescent="0.25">
      <c r="A9" s="33">
        <v>308</v>
      </c>
      <c r="B9" s="34" t="s">
        <v>2</v>
      </c>
      <c r="C9" s="35">
        <v>2</v>
      </c>
      <c r="D9" s="35" t="s">
        <v>10</v>
      </c>
      <c r="E9" s="36">
        <v>44104</v>
      </c>
      <c r="F9" s="37">
        <v>0.58611111111111114</v>
      </c>
      <c r="G9" s="38">
        <v>1200</v>
      </c>
      <c r="H9" s="38">
        <v>1320</v>
      </c>
      <c r="I9" s="38">
        <v>200</v>
      </c>
      <c r="J9" s="25">
        <f t="shared" si="0"/>
        <v>1520</v>
      </c>
      <c r="K9" s="25">
        <f t="shared" si="1"/>
        <v>1260</v>
      </c>
    </row>
    <row r="10" spans="1:11" x14ac:dyDescent="0.25">
      <c r="A10" s="39">
        <v>401</v>
      </c>
      <c r="B10" s="15" t="s">
        <v>3</v>
      </c>
      <c r="C10" s="40">
        <v>1</v>
      </c>
      <c r="D10" s="40" t="s">
        <v>10</v>
      </c>
      <c r="E10" s="41">
        <v>43647</v>
      </c>
      <c r="F10" s="42">
        <v>1.8333333333333333</v>
      </c>
      <c r="G10" s="43">
        <v>875</v>
      </c>
      <c r="H10" s="43">
        <v>962.50000000000011</v>
      </c>
      <c r="I10" s="43">
        <v>150</v>
      </c>
      <c r="J10" s="44">
        <f t="shared" si="0"/>
        <v>1112.5</v>
      </c>
      <c r="K10" s="44">
        <f t="shared" si="1"/>
        <v>918.75</v>
      </c>
    </row>
    <row r="11" spans="1:11" x14ac:dyDescent="0.25">
      <c r="A11" s="33">
        <v>404</v>
      </c>
      <c r="B11" s="34" t="s">
        <v>3</v>
      </c>
      <c r="C11" s="35">
        <v>1</v>
      </c>
      <c r="D11" s="35" t="s">
        <v>10</v>
      </c>
      <c r="E11" s="36">
        <v>44108</v>
      </c>
      <c r="F11" s="37">
        <v>0.57499999999999996</v>
      </c>
      <c r="G11" s="38">
        <v>875</v>
      </c>
      <c r="H11" s="38">
        <v>962.50000000000011</v>
      </c>
      <c r="I11" s="38">
        <v>150</v>
      </c>
      <c r="J11" s="25">
        <f t="shared" si="0"/>
        <v>1112.5</v>
      </c>
      <c r="K11" s="25">
        <f t="shared" si="1"/>
        <v>918.75</v>
      </c>
    </row>
    <row r="12" spans="1:11" x14ac:dyDescent="0.25">
      <c r="A12" s="39">
        <v>402</v>
      </c>
      <c r="B12" s="15" t="s">
        <v>3</v>
      </c>
      <c r="C12" s="40">
        <v>2</v>
      </c>
      <c r="D12" s="40" t="s">
        <v>10</v>
      </c>
      <c r="E12" s="41">
        <v>43313</v>
      </c>
      <c r="F12" s="42">
        <v>2.75</v>
      </c>
      <c r="G12" s="43">
        <v>950</v>
      </c>
      <c r="H12" s="43">
        <v>1045</v>
      </c>
      <c r="I12" s="43">
        <v>200</v>
      </c>
      <c r="J12" s="44">
        <f t="shared" si="0"/>
        <v>1245</v>
      </c>
      <c r="K12" s="44">
        <f t="shared" si="1"/>
        <v>997.5</v>
      </c>
    </row>
    <row r="13" spans="1:11" x14ac:dyDescent="0.25">
      <c r="A13" s="33">
        <v>405</v>
      </c>
      <c r="B13" s="34" t="s">
        <v>3</v>
      </c>
      <c r="C13" s="35">
        <v>2</v>
      </c>
      <c r="D13" s="35" t="s">
        <v>9</v>
      </c>
      <c r="E13" s="36">
        <v>43997</v>
      </c>
      <c r="F13" s="37">
        <v>0.87777777777777777</v>
      </c>
      <c r="G13" s="38">
        <v>950</v>
      </c>
      <c r="H13" s="38">
        <v>1045</v>
      </c>
      <c r="I13" s="38">
        <v>200</v>
      </c>
      <c r="J13" s="25">
        <f t="shared" si="0"/>
        <v>1245</v>
      </c>
      <c r="K13" s="25">
        <f t="shared" si="1"/>
        <v>997.5</v>
      </c>
    </row>
    <row r="14" spans="1:11" x14ac:dyDescent="0.25">
      <c r="A14" s="39">
        <v>407</v>
      </c>
      <c r="B14" s="15" t="s">
        <v>3</v>
      </c>
      <c r="C14" s="40">
        <v>2</v>
      </c>
      <c r="D14" s="40" t="s">
        <v>9</v>
      </c>
      <c r="E14" s="41">
        <v>43525</v>
      </c>
      <c r="F14" s="42">
        <v>2.1666666666666665</v>
      </c>
      <c r="G14" s="43">
        <v>975</v>
      </c>
      <c r="H14" s="43">
        <v>1072.5</v>
      </c>
      <c r="I14" s="43">
        <v>200</v>
      </c>
      <c r="J14" s="44">
        <f t="shared" si="0"/>
        <v>1272.5</v>
      </c>
      <c r="K14" s="44">
        <f t="shared" si="1"/>
        <v>1023.75</v>
      </c>
    </row>
    <row r="15" spans="1:11" x14ac:dyDescent="0.25">
      <c r="A15" s="33">
        <v>408</v>
      </c>
      <c r="B15" s="34" t="s">
        <v>3</v>
      </c>
      <c r="C15" s="35">
        <v>2</v>
      </c>
      <c r="D15" s="35" t="s">
        <v>9</v>
      </c>
      <c r="E15" s="36">
        <v>42323</v>
      </c>
      <c r="F15" s="37">
        <v>5.4611111111111112</v>
      </c>
      <c r="G15" s="38">
        <v>975</v>
      </c>
      <c r="H15" s="38">
        <v>975</v>
      </c>
      <c r="I15" s="38">
        <v>200</v>
      </c>
      <c r="J15" s="25">
        <f t="shared" si="0"/>
        <v>1175</v>
      </c>
      <c r="K15" s="25">
        <f t="shared" si="1"/>
        <v>1023.75</v>
      </c>
    </row>
    <row r="16" spans="1:11" x14ac:dyDescent="0.25">
      <c r="A16" s="39">
        <v>403</v>
      </c>
      <c r="B16" s="15" t="s">
        <v>3</v>
      </c>
      <c r="C16" s="40">
        <v>3</v>
      </c>
      <c r="D16" s="40" t="s">
        <v>9</v>
      </c>
      <c r="E16" s="41">
        <v>44321</v>
      </c>
      <c r="F16" s="42">
        <v>1.1111111111111112E-2</v>
      </c>
      <c r="G16" s="43">
        <v>1200</v>
      </c>
      <c r="H16" s="43">
        <v>1320</v>
      </c>
      <c r="I16" s="43">
        <v>250</v>
      </c>
      <c r="J16" s="44">
        <f t="shared" si="0"/>
        <v>1570</v>
      </c>
      <c r="K16" s="44">
        <f t="shared" si="1"/>
        <v>1260</v>
      </c>
    </row>
    <row r="17" spans="1:11" x14ac:dyDescent="0.25">
      <c r="A17" s="33">
        <v>406</v>
      </c>
      <c r="B17" s="34" t="s">
        <v>3</v>
      </c>
      <c r="C17" s="35">
        <v>3</v>
      </c>
      <c r="D17" s="35" t="s">
        <v>10</v>
      </c>
      <c r="E17" s="36">
        <v>44287</v>
      </c>
      <c r="F17" s="37">
        <v>8.3333333333333329E-2</v>
      </c>
      <c r="G17" s="38">
        <v>1200</v>
      </c>
      <c r="H17" s="38">
        <v>1320</v>
      </c>
      <c r="I17" s="38">
        <v>250</v>
      </c>
      <c r="J17" s="25">
        <f t="shared" si="0"/>
        <v>1570</v>
      </c>
      <c r="K17" s="25">
        <f t="shared" si="1"/>
        <v>1260</v>
      </c>
    </row>
    <row r="18" spans="1:11" x14ac:dyDescent="0.25">
      <c r="A18" s="39">
        <v>601</v>
      </c>
      <c r="B18" s="15" t="s">
        <v>4</v>
      </c>
      <c r="C18" s="40">
        <v>1</v>
      </c>
      <c r="D18" s="40" t="s">
        <v>9</v>
      </c>
      <c r="E18" s="41">
        <v>41501</v>
      </c>
      <c r="F18" s="42">
        <v>7.7111111111111112</v>
      </c>
      <c r="G18" s="43">
        <v>1500</v>
      </c>
      <c r="H18" s="43">
        <v>1500</v>
      </c>
      <c r="I18" s="43">
        <v>150</v>
      </c>
      <c r="J18" s="44">
        <f t="shared" si="0"/>
        <v>1650</v>
      </c>
      <c r="K18" s="44">
        <f t="shared" si="1"/>
        <v>1575</v>
      </c>
    </row>
    <row r="19" spans="1:11" x14ac:dyDescent="0.25">
      <c r="A19" s="33">
        <v>602</v>
      </c>
      <c r="B19" s="34" t="s">
        <v>4</v>
      </c>
      <c r="C19" s="35">
        <v>1</v>
      </c>
      <c r="D19" s="35" t="s">
        <v>9</v>
      </c>
      <c r="E19" s="36">
        <v>41579</v>
      </c>
      <c r="F19" s="37">
        <v>7.5</v>
      </c>
      <c r="G19" s="38">
        <v>1500</v>
      </c>
      <c r="H19" s="38">
        <v>1500</v>
      </c>
      <c r="I19" s="38">
        <v>150</v>
      </c>
      <c r="J19" s="25">
        <f t="shared" si="0"/>
        <v>1650</v>
      </c>
      <c r="K19" s="25">
        <f t="shared" si="1"/>
        <v>1575</v>
      </c>
    </row>
    <row r="20" spans="1:11" x14ac:dyDescent="0.25">
      <c r="A20" s="39">
        <v>603</v>
      </c>
      <c r="B20" s="15" t="s">
        <v>4</v>
      </c>
      <c r="C20" s="40">
        <v>2</v>
      </c>
      <c r="D20" s="40" t="s">
        <v>10</v>
      </c>
      <c r="E20" s="41">
        <v>42231</v>
      </c>
      <c r="F20" s="42">
        <v>5.7111111111111112</v>
      </c>
      <c r="G20" s="43">
        <v>1200</v>
      </c>
      <c r="H20" s="43">
        <v>1200</v>
      </c>
      <c r="I20" s="43">
        <v>200</v>
      </c>
      <c r="J20" s="44">
        <f t="shared" si="0"/>
        <v>1400</v>
      </c>
      <c r="K20" s="44">
        <f t="shared" si="1"/>
        <v>1260</v>
      </c>
    </row>
    <row r="21" spans="1:11" x14ac:dyDescent="0.25">
      <c r="A21" s="33">
        <v>604</v>
      </c>
      <c r="B21" s="34" t="s">
        <v>4</v>
      </c>
      <c r="C21" s="35">
        <v>2</v>
      </c>
      <c r="D21" s="35" t="s">
        <v>9</v>
      </c>
      <c r="E21" s="36">
        <v>42339</v>
      </c>
      <c r="F21" s="37">
        <v>5.416666666666667</v>
      </c>
      <c r="G21" s="38">
        <v>1200</v>
      </c>
      <c r="H21" s="38">
        <v>1200</v>
      </c>
      <c r="I21" s="38">
        <v>200</v>
      </c>
      <c r="J21" s="25">
        <f t="shared" si="0"/>
        <v>1400</v>
      </c>
      <c r="K21" s="25">
        <f t="shared" si="1"/>
        <v>1260</v>
      </c>
    </row>
    <row r="22" spans="1:11" x14ac:dyDescent="0.25">
      <c r="A22" s="39">
        <v>605</v>
      </c>
      <c r="B22" s="15" t="s">
        <v>4</v>
      </c>
      <c r="C22" s="40">
        <v>3</v>
      </c>
      <c r="D22" s="40" t="s">
        <v>10</v>
      </c>
      <c r="E22" s="41">
        <v>44165</v>
      </c>
      <c r="F22" s="42">
        <v>0.41944444444444445</v>
      </c>
      <c r="G22" s="43">
        <v>2000</v>
      </c>
      <c r="H22" s="43">
        <v>2200</v>
      </c>
      <c r="I22" s="43">
        <v>250</v>
      </c>
      <c r="J22" s="44">
        <f t="shared" si="0"/>
        <v>2450</v>
      </c>
      <c r="K22" s="44">
        <f t="shared" si="1"/>
        <v>2100</v>
      </c>
    </row>
    <row r="23" spans="1:11" x14ac:dyDescent="0.25">
      <c r="A23" s="33">
        <v>606</v>
      </c>
      <c r="B23" s="34" t="s">
        <v>4</v>
      </c>
      <c r="C23" s="35">
        <v>3</v>
      </c>
      <c r="D23" s="35" t="s">
        <v>9</v>
      </c>
      <c r="E23" s="36">
        <v>42824</v>
      </c>
      <c r="F23" s="37">
        <v>4.0861111111111112</v>
      </c>
      <c r="G23" s="38">
        <v>2000</v>
      </c>
      <c r="H23" s="38">
        <v>2200</v>
      </c>
      <c r="I23" s="38">
        <v>250</v>
      </c>
      <c r="J23" s="25">
        <f t="shared" si="0"/>
        <v>2450</v>
      </c>
      <c r="K23" s="25">
        <f t="shared" si="1"/>
        <v>2100</v>
      </c>
    </row>
    <row r="24" spans="1:11" x14ac:dyDescent="0.25">
      <c r="A24" s="39">
        <v>607</v>
      </c>
      <c r="B24" s="15" t="s">
        <v>4</v>
      </c>
      <c r="C24" s="40">
        <v>3</v>
      </c>
      <c r="D24" s="40" t="s">
        <v>10</v>
      </c>
      <c r="E24" s="41">
        <v>43189</v>
      </c>
      <c r="F24" s="42">
        <v>3.0861111111111112</v>
      </c>
      <c r="G24" s="43">
        <v>2000</v>
      </c>
      <c r="H24" s="43">
        <v>2200</v>
      </c>
      <c r="I24" s="43">
        <v>250</v>
      </c>
      <c r="J24" s="44">
        <f t="shared" si="0"/>
        <v>2450</v>
      </c>
      <c r="K24" s="44">
        <f t="shared" si="1"/>
        <v>2100</v>
      </c>
    </row>
    <row r="25" spans="1:11" x14ac:dyDescent="0.25">
      <c r="A25" s="33">
        <v>101</v>
      </c>
      <c r="B25" s="34" t="s">
        <v>0</v>
      </c>
      <c r="C25" s="35">
        <v>1</v>
      </c>
      <c r="D25" s="35" t="s">
        <v>9</v>
      </c>
      <c r="E25" s="36">
        <v>41730</v>
      </c>
      <c r="F25" s="37">
        <v>7.083333333333333</v>
      </c>
      <c r="G25" s="38">
        <v>950</v>
      </c>
      <c r="H25" s="38">
        <v>950</v>
      </c>
      <c r="I25" s="38">
        <v>150</v>
      </c>
      <c r="J25" s="25">
        <f t="shared" si="0"/>
        <v>1100</v>
      </c>
      <c r="K25" s="25">
        <f t="shared" si="1"/>
        <v>997.5</v>
      </c>
    </row>
    <row r="26" spans="1:11" x14ac:dyDescent="0.25">
      <c r="A26" s="39">
        <v>102</v>
      </c>
      <c r="B26" s="15" t="s">
        <v>0</v>
      </c>
      <c r="C26" s="40">
        <v>1</v>
      </c>
      <c r="D26" s="40" t="s">
        <v>9</v>
      </c>
      <c r="E26" s="41">
        <v>43160</v>
      </c>
      <c r="F26" s="42">
        <v>3.1666666666666665</v>
      </c>
      <c r="G26" s="43">
        <v>950</v>
      </c>
      <c r="H26" s="43">
        <v>1045</v>
      </c>
      <c r="I26" s="43">
        <v>150</v>
      </c>
      <c r="J26" s="44">
        <f t="shared" si="0"/>
        <v>1195</v>
      </c>
      <c r="K26" s="44">
        <f t="shared" si="1"/>
        <v>997.5</v>
      </c>
    </row>
    <row r="27" spans="1:11" x14ac:dyDescent="0.25">
      <c r="A27" s="33">
        <v>201</v>
      </c>
      <c r="B27" s="34" t="s">
        <v>0</v>
      </c>
      <c r="C27" s="35">
        <v>1</v>
      </c>
      <c r="D27" s="35" t="s">
        <v>9</v>
      </c>
      <c r="E27" s="36">
        <v>41742</v>
      </c>
      <c r="F27" s="37">
        <v>7.05</v>
      </c>
      <c r="G27" s="38">
        <v>875</v>
      </c>
      <c r="H27" s="38">
        <v>875</v>
      </c>
      <c r="I27" s="38">
        <v>150</v>
      </c>
      <c r="J27" s="25">
        <f t="shared" si="0"/>
        <v>1025</v>
      </c>
      <c r="K27" s="25">
        <f t="shared" si="1"/>
        <v>918.75</v>
      </c>
    </row>
    <row r="28" spans="1:11" x14ac:dyDescent="0.25">
      <c r="A28" s="39">
        <v>202</v>
      </c>
      <c r="B28" s="15" t="s">
        <v>0</v>
      </c>
      <c r="C28" s="40">
        <v>1</v>
      </c>
      <c r="D28" s="40" t="s">
        <v>9</v>
      </c>
      <c r="E28" s="41">
        <v>41742</v>
      </c>
      <c r="F28" s="42">
        <v>7.05</v>
      </c>
      <c r="G28" s="43">
        <v>875</v>
      </c>
      <c r="H28" s="43">
        <v>875</v>
      </c>
      <c r="I28" s="43">
        <v>150</v>
      </c>
      <c r="J28" s="44">
        <f t="shared" si="0"/>
        <v>1025</v>
      </c>
      <c r="K28" s="44">
        <f t="shared" si="1"/>
        <v>918.75</v>
      </c>
    </row>
    <row r="29" spans="1:11" x14ac:dyDescent="0.25">
      <c r="A29" s="33">
        <v>103</v>
      </c>
      <c r="B29" s="34" t="s">
        <v>0</v>
      </c>
      <c r="C29" s="35">
        <v>2</v>
      </c>
      <c r="D29" s="35" t="s">
        <v>10</v>
      </c>
      <c r="E29" s="36">
        <v>42323</v>
      </c>
      <c r="F29" s="37">
        <v>5.4611111111111112</v>
      </c>
      <c r="G29" s="38">
        <v>1100</v>
      </c>
      <c r="H29" s="38">
        <v>1100</v>
      </c>
      <c r="I29" s="38">
        <v>200</v>
      </c>
      <c r="J29" s="25">
        <f t="shared" si="0"/>
        <v>1300</v>
      </c>
      <c r="K29" s="25">
        <f t="shared" si="1"/>
        <v>1155</v>
      </c>
    </row>
    <row r="30" spans="1:11" x14ac:dyDescent="0.25">
      <c r="A30" s="39">
        <v>104</v>
      </c>
      <c r="B30" s="15" t="s">
        <v>0</v>
      </c>
      <c r="C30" s="40">
        <v>2</v>
      </c>
      <c r="D30" s="40" t="s">
        <v>9</v>
      </c>
      <c r="E30" s="41">
        <v>42278</v>
      </c>
      <c r="F30" s="42">
        <v>5.583333333333333</v>
      </c>
      <c r="G30" s="43">
        <v>1100</v>
      </c>
      <c r="H30" s="43">
        <v>1100</v>
      </c>
      <c r="I30" s="43">
        <v>200</v>
      </c>
      <c r="J30" s="44">
        <f t="shared" si="0"/>
        <v>1300</v>
      </c>
      <c r="K30" s="44">
        <f t="shared" si="1"/>
        <v>1155</v>
      </c>
    </row>
    <row r="31" spans="1:11" x14ac:dyDescent="0.25">
      <c r="A31" s="33">
        <v>107</v>
      </c>
      <c r="B31" s="34" t="s">
        <v>0</v>
      </c>
      <c r="C31" s="35">
        <v>2</v>
      </c>
      <c r="D31" s="35" t="s">
        <v>10</v>
      </c>
      <c r="E31" s="36">
        <v>44136</v>
      </c>
      <c r="F31" s="37">
        <v>0.5</v>
      </c>
      <c r="G31" s="38">
        <v>1100</v>
      </c>
      <c r="H31" s="38">
        <v>1210</v>
      </c>
      <c r="I31" s="38">
        <v>200</v>
      </c>
      <c r="J31" s="25">
        <f t="shared" si="0"/>
        <v>1410</v>
      </c>
      <c r="K31" s="25">
        <f t="shared" si="1"/>
        <v>1155</v>
      </c>
    </row>
    <row r="32" spans="1:11" x14ac:dyDescent="0.25">
      <c r="A32" s="39">
        <v>108</v>
      </c>
      <c r="B32" s="15" t="s">
        <v>0</v>
      </c>
      <c r="C32" s="40">
        <v>2</v>
      </c>
      <c r="D32" s="40" t="s">
        <v>9</v>
      </c>
      <c r="E32" s="41">
        <v>42962</v>
      </c>
      <c r="F32" s="42">
        <v>3.7111111111111112</v>
      </c>
      <c r="G32" s="43">
        <v>1100</v>
      </c>
      <c r="H32" s="43">
        <v>1210</v>
      </c>
      <c r="I32" s="43">
        <v>200</v>
      </c>
      <c r="J32" s="44">
        <f t="shared" si="0"/>
        <v>1410</v>
      </c>
      <c r="K32" s="44">
        <f t="shared" si="1"/>
        <v>1155</v>
      </c>
    </row>
    <row r="33" spans="1:11" x14ac:dyDescent="0.25">
      <c r="A33" s="33">
        <v>203</v>
      </c>
      <c r="B33" s="34" t="s">
        <v>0</v>
      </c>
      <c r="C33" s="35">
        <v>2</v>
      </c>
      <c r="D33" s="35" t="s">
        <v>9</v>
      </c>
      <c r="E33" s="36">
        <v>42461</v>
      </c>
      <c r="F33" s="37">
        <v>5.083333333333333</v>
      </c>
      <c r="G33" s="38">
        <v>995</v>
      </c>
      <c r="H33" s="38">
        <v>995</v>
      </c>
      <c r="I33" s="38">
        <v>200</v>
      </c>
      <c r="J33" s="25">
        <f t="shared" si="0"/>
        <v>1195</v>
      </c>
      <c r="K33" s="25">
        <f t="shared" si="1"/>
        <v>1044.75</v>
      </c>
    </row>
    <row r="34" spans="1:11" x14ac:dyDescent="0.25">
      <c r="A34" s="39">
        <v>204</v>
      </c>
      <c r="B34" s="15" t="s">
        <v>0</v>
      </c>
      <c r="C34" s="40">
        <v>2</v>
      </c>
      <c r="D34" s="40" t="s">
        <v>10</v>
      </c>
      <c r="E34" s="41">
        <v>40634</v>
      </c>
      <c r="F34" s="42">
        <v>10.083333333333334</v>
      </c>
      <c r="G34" s="43">
        <v>995</v>
      </c>
      <c r="H34" s="43">
        <v>995</v>
      </c>
      <c r="I34" s="43">
        <v>200</v>
      </c>
      <c r="J34" s="44">
        <f t="shared" ref="J34:K51" si="2">H34+I34</f>
        <v>1195</v>
      </c>
      <c r="K34" s="44">
        <f t="shared" si="1"/>
        <v>1044.75</v>
      </c>
    </row>
    <row r="35" spans="1:11" x14ac:dyDescent="0.25">
      <c r="A35" s="33">
        <v>207</v>
      </c>
      <c r="B35" s="34" t="s">
        <v>0</v>
      </c>
      <c r="C35" s="35">
        <v>2</v>
      </c>
      <c r="D35" s="35" t="s">
        <v>9</v>
      </c>
      <c r="E35" s="36">
        <v>44044</v>
      </c>
      <c r="F35" s="37">
        <v>0.75</v>
      </c>
      <c r="G35" s="38">
        <v>995</v>
      </c>
      <c r="H35" s="38">
        <v>1094.5</v>
      </c>
      <c r="I35" s="38">
        <v>200</v>
      </c>
      <c r="J35" s="25">
        <f t="shared" si="2"/>
        <v>1294.5</v>
      </c>
      <c r="K35" s="25">
        <f t="shared" si="1"/>
        <v>1044.75</v>
      </c>
    </row>
    <row r="36" spans="1:11" x14ac:dyDescent="0.25">
      <c r="A36" s="39">
        <v>208</v>
      </c>
      <c r="B36" s="15" t="s">
        <v>0</v>
      </c>
      <c r="C36" s="40">
        <v>2</v>
      </c>
      <c r="D36" s="40" t="s">
        <v>9</v>
      </c>
      <c r="E36" s="41">
        <v>44044</v>
      </c>
      <c r="F36" s="42">
        <v>0.75</v>
      </c>
      <c r="G36" s="43">
        <v>995</v>
      </c>
      <c r="H36" s="43">
        <v>1094.5</v>
      </c>
      <c r="I36" s="43">
        <v>200</v>
      </c>
      <c r="J36" s="44">
        <f t="shared" si="2"/>
        <v>1294.5</v>
      </c>
      <c r="K36" s="44">
        <f t="shared" si="1"/>
        <v>1044.75</v>
      </c>
    </row>
    <row r="37" spans="1:11" x14ac:dyDescent="0.25">
      <c r="A37" s="33">
        <v>105</v>
      </c>
      <c r="B37" s="34" t="s">
        <v>0</v>
      </c>
      <c r="C37" s="35">
        <v>3</v>
      </c>
      <c r="D37" s="35" t="s">
        <v>10</v>
      </c>
      <c r="E37" s="36">
        <v>42278</v>
      </c>
      <c r="F37" s="37">
        <v>5.583333333333333</v>
      </c>
      <c r="G37" s="38">
        <v>1500</v>
      </c>
      <c r="H37" s="38">
        <v>1500</v>
      </c>
      <c r="I37" s="38">
        <v>250</v>
      </c>
      <c r="J37" s="25">
        <f t="shared" si="2"/>
        <v>1750</v>
      </c>
      <c r="K37" s="25">
        <f t="shared" si="1"/>
        <v>1575</v>
      </c>
    </row>
    <row r="38" spans="1:11" x14ac:dyDescent="0.25">
      <c r="A38" s="39">
        <v>106</v>
      </c>
      <c r="B38" s="15" t="s">
        <v>0</v>
      </c>
      <c r="C38" s="40">
        <v>3</v>
      </c>
      <c r="D38" s="40" t="s">
        <v>9</v>
      </c>
      <c r="E38" s="41">
        <v>43997</v>
      </c>
      <c r="F38" s="42">
        <v>0.87777777777777777</v>
      </c>
      <c r="G38" s="43">
        <v>1500</v>
      </c>
      <c r="H38" s="43">
        <v>1650.0000000000002</v>
      </c>
      <c r="I38" s="43">
        <v>250</v>
      </c>
      <c r="J38" s="44">
        <f t="shared" si="2"/>
        <v>1900.0000000000002</v>
      </c>
      <c r="K38" s="44">
        <f t="shared" si="1"/>
        <v>1575</v>
      </c>
    </row>
    <row r="39" spans="1:11" x14ac:dyDescent="0.25">
      <c r="A39" s="33">
        <v>109</v>
      </c>
      <c r="B39" s="34" t="s">
        <v>0</v>
      </c>
      <c r="C39" s="35">
        <v>3</v>
      </c>
      <c r="D39" s="35" t="s">
        <v>10</v>
      </c>
      <c r="E39" s="36">
        <v>43692</v>
      </c>
      <c r="F39" s="37">
        <v>1.711111111111111</v>
      </c>
      <c r="G39" s="38">
        <v>1500</v>
      </c>
      <c r="H39" s="38">
        <v>1650.0000000000002</v>
      </c>
      <c r="I39" s="38">
        <v>250</v>
      </c>
      <c r="J39" s="25">
        <f t="shared" si="2"/>
        <v>1900.0000000000002</v>
      </c>
      <c r="K39" s="25">
        <f t="shared" si="1"/>
        <v>1575</v>
      </c>
    </row>
    <row r="40" spans="1:11" x14ac:dyDescent="0.25">
      <c r="A40" s="39">
        <v>110</v>
      </c>
      <c r="B40" s="15" t="s">
        <v>0</v>
      </c>
      <c r="C40" s="40">
        <v>3</v>
      </c>
      <c r="D40" s="40" t="s">
        <v>9</v>
      </c>
      <c r="E40" s="41">
        <v>43377</v>
      </c>
      <c r="F40" s="42">
        <v>2.5750000000000002</v>
      </c>
      <c r="G40" s="43">
        <v>1500</v>
      </c>
      <c r="H40" s="43">
        <v>1650.0000000000002</v>
      </c>
      <c r="I40" s="43">
        <v>250</v>
      </c>
      <c r="J40" s="44">
        <f t="shared" si="2"/>
        <v>1900.0000000000002</v>
      </c>
      <c r="K40" s="44">
        <f t="shared" si="1"/>
        <v>1575</v>
      </c>
    </row>
    <row r="41" spans="1:11" x14ac:dyDescent="0.25">
      <c r="A41" s="33">
        <v>205</v>
      </c>
      <c r="B41" s="34" t="s">
        <v>0</v>
      </c>
      <c r="C41" s="35">
        <v>3</v>
      </c>
      <c r="D41" s="35" t="s">
        <v>9</v>
      </c>
      <c r="E41" s="36">
        <v>40770</v>
      </c>
      <c r="F41" s="37">
        <v>9.7111111111111104</v>
      </c>
      <c r="G41" s="38">
        <v>1050</v>
      </c>
      <c r="H41" s="38">
        <v>1050</v>
      </c>
      <c r="I41" s="38">
        <v>250</v>
      </c>
      <c r="J41" s="25">
        <f t="shared" si="2"/>
        <v>1300</v>
      </c>
      <c r="K41" s="25">
        <f t="shared" si="1"/>
        <v>1102.5</v>
      </c>
    </row>
    <row r="42" spans="1:11" x14ac:dyDescent="0.25">
      <c r="A42" s="39">
        <v>206</v>
      </c>
      <c r="B42" s="15" t="s">
        <v>0</v>
      </c>
      <c r="C42" s="40">
        <v>3</v>
      </c>
      <c r="D42" s="40" t="s">
        <v>10</v>
      </c>
      <c r="E42" s="41">
        <v>42186</v>
      </c>
      <c r="F42" s="42">
        <v>5.833333333333333</v>
      </c>
      <c r="G42" s="43">
        <v>1050</v>
      </c>
      <c r="H42" s="43">
        <v>1050</v>
      </c>
      <c r="I42" s="43">
        <v>250</v>
      </c>
      <c r="J42" s="44">
        <f t="shared" si="2"/>
        <v>1300</v>
      </c>
      <c r="K42" s="44">
        <f t="shared" si="1"/>
        <v>1102.5</v>
      </c>
    </row>
    <row r="43" spans="1:11" x14ac:dyDescent="0.25">
      <c r="A43" s="33">
        <v>209</v>
      </c>
      <c r="B43" s="34" t="s">
        <v>0</v>
      </c>
      <c r="C43" s="35">
        <v>3</v>
      </c>
      <c r="D43" s="35" t="s">
        <v>10</v>
      </c>
      <c r="E43" s="36">
        <v>44044</v>
      </c>
      <c r="F43" s="37">
        <v>0.75</v>
      </c>
      <c r="G43" s="38">
        <v>1050</v>
      </c>
      <c r="H43" s="38">
        <v>1155</v>
      </c>
      <c r="I43" s="38">
        <v>250</v>
      </c>
      <c r="J43" s="25">
        <f t="shared" si="2"/>
        <v>1405</v>
      </c>
      <c r="K43" s="25">
        <f t="shared" si="1"/>
        <v>1102.5</v>
      </c>
    </row>
    <row r="44" spans="1:11" x14ac:dyDescent="0.25">
      <c r="A44" s="39">
        <v>210</v>
      </c>
      <c r="B44" s="15" t="s">
        <v>0</v>
      </c>
      <c r="C44" s="40">
        <v>3</v>
      </c>
      <c r="D44" s="40" t="s">
        <v>9</v>
      </c>
      <c r="E44" s="41">
        <v>43773</v>
      </c>
      <c r="F44" s="42">
        <v>1.4916666666666667</v>
      </c>
      <c r="G44" s="43">
        <v>1050</v>
      </c>
      <c r="H44" s="43">
        <v>1155</v>
      </c>
      <c r="I44" s="43">
        <v>250</v>
      </c>
      <c r="J44" s="44">
        <f t="shared" si="2"/>
        <v>1405</v>
      </c>
      <c r="K44" s="44">
        <f t="shared" si="1"/>
        <v>1102.5</v>
      </c>
    </row>
    <row r="45" spans="1:11" x14ac:dyDescent="0.25">
      <c r="A45" s="33">
        <v>501</v>
      </c>
      <c r="B45" s="34" t="s">
        <v>1</v>
      </c>
      <c r="C45" s="35">
        <v>1</v>
      </c>
      <c r="D45" s="35" t="s">
        <v>9</v>
      </c>
      <c r="E45" s="36">
        <v>42278</v>
      </c>
      <c r="F45" s="37">
        <v>5.583333333333333</v>
      </c>
      <c r="G45" s="38">
        <v>875</v>
      </c>
      <c r="H45" s="38">
        <v>875</v>
      </c>
      <c r="I45" s="38">
        <v>150</v>
      </c>
      <c r="J45" s="25">
        <f t="shared" si="2"/>
        <v>1025</v>
      </c>
      <c r="K45" s="25">
        <f t="shared" si="1"/>
        <v>918.75</v>
      </c>
    </row>
    <row r="46" spans="1:11" x14ac:dyDescent="0.25">
      <c r="A46" s="39">
        <v>502</v>
      </c>
      <c r="B46" s="15" t="s">
        <v>1</v>
      </c>
      <c r="C46" s="40">
        <v>1</v>
      </c>
      <c r="D46" s="40" t="s">
        <v>10</v>
      </c>
      <c r="E46" s="41">
        <v>43313</v>
      </c>
      <c r="F46" s="42">
        <v>2.75</v>
      </c>
      <c r="G46" s="43">
        <v>875</v>
      </c>
      <c r="H46" s="43">
        <v>962.50000000000011</v>
      </c>
      <c r="I46" s="43">
        <v>150</v>
      </c>
      <c r="J46" s="44">
        <f t="shared" si="2"/>
        <v>1112.5</v>
      </c>
      <c r="K46" s="44">
        <f t="shared" si="1"/>
        <v>918.75</v>
      </c>
    </row>
    <row r="47" spans="1:11" x14ac:dyDescent="0.25">
      <c r="A47" s="33">
        <v>503</v>
      </c>
      <c r="B47" s="34" t="s">
        <v>1</v>
      </c>
      <c r="C47" s="35">
        <v>1</v>
      </c>
      <c r="D47" s="35" t="s">
        <v>10</v>
      </c>
      <c r="E47" s="36">
        <v>43678</v>
      </c>
      <c r="F47" s="37">
        <v>1.75</v>
      </c>
      <c r="G47" s="38">
        <v>875</v>
      </c>
      <c r="H47" s="38">
        <v>962.50000000000011</v>
      </c>
      <c r="I47" s="38">
        <v>150</v>
      </c>
      <c r="J47" s="25">
        <f t="shared" si="2"/>
        <v>1112.5</v>
      </c>
      <c r="K47" s="25">
        <f t="shared" si="1"/>
        <v>918.75</v>
      </c>
    </row>
    <row r="48" spans="1:11" x14ac:dyDescent="0.25">
      <c r="A48" s="39">
        <v>504</v>
      </c>
      <c r="B48" s="15" t="s">
        <v>1</v>
      </c>
      <c r="C48" s="40">
        <v>1</v>
      </c>
      <c r="D48" s="40" t="s">
        <v>9</v>
      </c>
      <c r="E48" s="41">
        <v>41822</v>
      </c>
      <c r="F48" s="42">
        <v>6.8305555555555557</v>
      </c>
      <c r="G48" s="43">
        <v>875</v>
      </c>
      <c r="H48" s="43">
        <v>875</v>
      </c>
      <c r="I48" s="43">
        <v>150</v>
      </c>
      <c r="J48" s="44">
        <f t="shared" si="2"/>
        <v>1025</v>
      </c>
      <c r="K48" s="44">
        <f t="shared" si="1"/>
        <v>918.75</v>
      </c>
    </row>
    <row r="49" spans="1:13" x14ac:dyDescent="0.25">
      <c r="A49" s="33">
        <v>505</v>
      </c>
      <c r="B49" s="34" t="s">
        <v>1</v>
      </c>
      <c r="C49" s="35">
        <v>2</v>
      </c>
      <c r="D49" s="35" t="s">
        <v>10</v>
      </c>
      <c r="E49" s="36">
        <v>41822</v>
      </c>
      <c r="F49" s="37">
        <v>6.8305555555555557</v>
      </c>
      <c r="G49" s="38">
        <v>1100</v>
      </c>
      <c r="H49" s="38">
        <v>1100</v>
      </c>
      <c r="I49" s="38">
        <v>200</v>
      </c>
      <c r="J49" s="25">
        <f t="shared" si="2"/>
        <v>1300</v>
      </c>
      <c r="K49" s="25">
        <f t="shared" si="1"/>
        <v>1155</v>
      </c>
    </row>
    <row r="50" spans="1:13" x14ac:dyDescent="0.25">
      <c r="A50" s="39">
        <v>506</v>
      </c>
      <c r="B50" s="15" t="s">
        <v>1</v>
      </c>
      <c r="C50" s="40">
        <v>2</v>
      </c>
      <c r="D50" s="40" t="s">
        <v>9</v>
      </c>
      <c r="E50" s="41">
        <v>40826</v>
      </c>
      <c r="F50" s="42">
        <v>9.5583333333333336</v>
      </c>
      <c r="G50" s="43">
        <v>1100</v>
      </c>
      <c r="H50" s="43">
        <v>1100</v>
      </c>
      <c r="I50" s="43">
        <v>200</v>
      </c>
      <c r="J50" s="44">
        <f t="shared" si="2"/>
        <v>1300</v>
      </c>
      <c r="K50" s="44">
        <f t="shared" si="1"/>
        <v>1155</v>
      </c>
    </row>
    <row r="51" spans="1:13" x14ac:dyDescent="0.25">
      <c r="A51" s="33">
        <v>507</v>
      </c>
      <c r="B51" s="34" t="s">
        <v>1</v>
      </c>
      <c r="C51" s="35">
        <v>2</v>
      </c>
      <c r="D51" s="35" t="s">
        <v>10</v>
      </c>
      <c r="E51" s="36">
        <v>40826</v>
      </c>
      <c r="F51" s="37">
        <v>9.5583333333333336</v>
      </c>
      <c r="G51" s="38">
        <v>1100</v>
      </c>
      <c r="H51" s="38">
        <v>1100</v>
      </c>
      <c r="I51" s="38">
        <v>200</v>
      </c>
      <c r="J51" s="25">
        <f t="shared" si="2"/>
        <v>1300</v>
      </c>
      <c r="K51" s="25">
        <f t="shared" si="1"/>
        <v>1155</v>
      </c>
    </row>
    <row r="60" spans="1:13" x14ac:dyDescent="0.25">
      <c r="L60" s="2"/>
      <c r="M60" s="2"/>
    </row>
    <row r="61" spans="1:13" x14ac:dyDescent="0.25">
      <c r="B61" s="1"/>
      <c r="C61" s="1"/>
    </row>
  </sheetData>
  <sortState ref="A2:J51">
    <sortCondition ref="B2:B51"/>
  </sortState>
  <pageMargins left="0.5" right="0.5" top="0.75" bottom="0.75" header="0.3" footer="0.3"/>
  <pageSetup scale="70" fitToHeight="2" orientation="portrait" horizontalDpi="4294967293" r:id="rId1"/>
  <headerFooter>
    <oddFooter>&amp;LYour_name&amp;CSheet_name_code&amp;Rfile_name_code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view="pageLayout" topLeftCell="A40" zoomScaleNormal="100" workbookViewId="0">
      <selection activeCell="A13" sqref="A13"/>
    </sheetView>
  </sheetViews>
  <sheetFormatPr defaultRowHeight="15" x14ac:dyDescent="0.25"/>
  <cols>
    <col min="1" max="1" width="22.28515625" bestFit="1" customWidth="1"/>
    <col min="2" max="2" width="19.140625" bestFit="1" customWidth="1"/>
  </cols>
  <sheetData>
    <row r="1" spans="1:2" x14ac:dyDescent="0.25">
      <c r="A1" s="53" t="s">
        <v>8</v>
      </c>
      <c r="B1" s="53" t="s">
        <v>40</v>
      </c>
    </row>
    <row r="3" spans="1:2" x14ac:dyDescent="0.25">
      <c r="A3" s="58" t="s">
        <v>37</v>
      </c>
      <c r="B3" s="58" t="s">
        <v>39</v>
      </c>
    </row>
    <row r="4" spans="1:2" x14ac:dyDescent="0.25">
      <c r="A4" s="56" t="s">
        <v>2</v>
      </c>
      <c r="B4" s="57">
        <v>8350</v>
      </c>
    </row>
    <row r="5" spans="1:2" x14ac:dyDescent="0.25">
      <c r="A5" s="55">
        <v>1</v>
      </c>
      <c r="B5" s="54">
        <v>3550</v>
      </c>
    </row>
    <row r="6" spans="1:2" x14ac:dyDescent="0.25">
      <c r="A6" s="55">
        <v>2</v>
      </c>
      <c r="B6" s="54">
        <v>4800</v>
      </c>
    </row>
    <row r="7" spans="1:2" x14ac:dyDescent="0.25">
      <c r="A7" s="56" t="s">
        <v>3</v>
      </c>
      <c r="B7" s="57">
        <v>8000</v>
      </c>
    </row>
    <row r="8" spans="1:2" x14ac:dyDescent="0.25">
      <c r="A8" s="55">
        <v>1</v>
      </c>
      <c r="B8" s="54">
        <v>1750</v>
      </c>
    </row>
    <row r="9" spans="1:2" x14ac:dyDescent="0.25">
      <c r="A9" s="55">
        <v>2</v>
      </c>
      <c r="B9" s="54">
        <v>3850</v>
      </c>
    </row>
    <row r="10" spans="1:2" x14ac:dyDescent="0.25">
      <c r="A10" s="55">
        <v>3</v>
      </c>
      <c r="B10" s="54">
        <v>2400</v>
      </c>
    </row>
    <row r="11" spans="1:2" x14ac:dyDescent="0.25">
      <c r="A11" s="56" t="s">
        <v>4</v>
      </c>
      <c r="B11" s="57">
        <v>11400</v>
      </c>
    </row>
    <row r="12" spans="1:2" x14ac:dyDescent="0.25">
      <c r="A12" s="55">
        <v>1</v>
      </c>
      <c r="B12" s="54">
        <v>3000</v>
      </c>
    </row>
    <row r="13" spans="1:2" x14ac:dyDescent="0.25">
      <c r="A13" s="55">
        <v>2</v>
      </c>
      <c r="B13" s="54">
        <v>2400</v>
      </c>
    </row>
    <row r="14" spans="1:2" x14ac:dyDescent="0.25">
      <c r="A14" s="55">
        <v>3</v>
      </c>
      <c r="B14" s="54">
        <v>6000</v>
      </c>
    </row>
    <row r="15" spans="1:2" x14ac:dyDescent="0.25">
      <c r="A15" s="56" t="s">
        <v>0</v>
      </c>
      <c r="B15" s="57">
        <v>22230</v>
      </c>
    </row>
    <row r="16" spans="1:2" x14ac:dyDescent="0.25">
      <c r="A16" s="55">
        <v>1</v>
      </c>
      <c r="B16" s="54">
        <v>3650</v>
      </c>
    </row>
    <row r="17" spans="1:2" x14ac:dyDescent="0.25">
      <c r="A17" s="55">
        <v>2</v>
      </c>
      <c r="B17" s="54">
        <v>8380</v>
      </c>
    </row>
    <row r="18" spans="1:2" x14ac:dyDescent="0.25">
      <c r="A18" s="55">
        <v>3</v>
      </c>
      <c r="B18" s="54">
        <v>10200</v>
      </c>
    </row>
    <row r="19" spans="1:2" x14ac:dyDescent="0.25">
      <c r="A19" s="56" t="s">
        <v>1</v>
      </c>
      <c r="B19" s="57">
        <v>6800</v>
      </c>
    </row>
    <row r="20" spans="1:2" x14ac:dyDescent="0.25">
      <c r="A20" s="55">
        <v>1</v>
      </c>
      <c r="B20" s="54">
        <v>3500</v>
      </c>
    </row>
    <row r="21" spans="1:2" x14ac:dyDescent="0.25">
      <c r="A21" s="55">
        <v>2</v>
      </c>
      <c r="B21" s="54">
        <v>3300</v>
      </c>
    </row>
    <row r="22" spans="1:2" x14ac:dyDescent="0.25">
      <c r="A22" s="56" t="s">
        <v>38</v>
      </c>
      <c r="B22" s="57">
        <v>56780</v>
      </c>
    </row>
  </sheetData>
  <pageMargins left="0.7" right="0.7" top="0.75" bottom="0.75" header="0.3" footer="0.3"/>
  <pageSetup orientation="portrait" r:id="rId2"/>
  <headerFooter>
    <oddFooter>&amp;LYour_name&amp;CSheet_name_code&amp;RFile_name_code</oddFooter>
  </headerFooter>
  <drawing r:id="rId3"/>
  <extLst>
    <ext xmlns:x14="http://schemas.microsoft.com/office/spreadsheetml/2009/9/main" uri="{A8765BA9-456A-4dab-B4F3-ACF838C121DE}">
      <x14:slicerList>
        <x14:slicer r:id="rId4"/>
      </x14:slicerList>
    </ext>
    <ext xmlns:x15="http://schemas.microsoft.com/office/spreadsheetml/2010/11/main" uri="{7E03D99C-DC04-49d9-9315-930204A7B6E9}">
      <x15:timelineRefs>
        <x15:timelineRef r:id="rId5"/>
      </x15:timelineRef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10"/>
  <sheetViews>
    <sheetView view="pageLayout" topLeftCell="A45" zoomScaleNormal="100" workbookViewId="0">
      <selection activeCell="H21" sqref="H21"/>
    </sheetView>
  </sheetViews>
  <sheetFormatPr defaultRowHeight="15" x14ac:dyDescent="0.25"/>
  <cols>
    <col min="1" max="1" width="20.42578125" bestFit="1" customWidth="1"/>
    <col min="2" max="2" width="16.28515625" bestFit="1" customWidth="1"/>
    <col min="3" max="4" width="7.140625" customWidth="1"/>
    <col min="5" max="5" width="11.28515625" bestFit="1" customWidth="1"/>
  </cols>
  <sheetData>
    <row r="3" spans="1:5" x14ac:dyDescent="0.25">
      <c r="A3" s="51" t="s">
        <v>43</v>
      </c>
      <c r="B3" s="51" t="s">
        <v>42</v>
      </c>
    </row>
    <row r="4" spans="1:5" x14ac:dyDescent="0.25">
      <c r="A4" s="51" t="s">
        <v>37</v>
      </c>
      <c r="B4">
        <v>1</v>
      </c>
      <c r="C4">
        <v>2</v>
      </c>
      <c r="D4">
        <v>3</v>
      </c>
      <c r="E4" t="s">
        <v>38</v>
      </c>
    </row>
    <row r="5" spans="1:5" x14ac:dyDescent="0.25">
      <c r="A5" s="52" t="s">
        <v>2</v>
      </c>
      <c r="B5" s="59">
        <v>0.33333333333333331</v>
      </c>
      <c r="C5" s="59">
        <v>0.66666666666666663</v>
      </c>
      <c r="D5" s="59">
        <v>0</v>
      </c>
      <c r="E5" s="59">
        <v>1</v>
      </c>
    </row>
    <row r="6" spans="1:5" x14ac:dyDescent="0.25">
      <c r="A6" s="52" t="s">
        <v>3</v>
      </c>
      <c r="B6" s="59">
        <v>0.125</v>
      </c>
      <c r="C6" s="59">
        <v>0.5</v>
      </c>
      <c r="D6" s="59">
        <v>0.375</v>
      </c>
      <c r="E6" s="59">
        <v>1</v>
      </c>
    </row>
    <row r="7" spans="1:5" x14ac:dyDescent="0.25">
      <c r="A7" s="52" t="s">
        <v>4</v>
      </c>
      <c r="B7" s="59">
        <v>0.13333333333333333</v>
      </c>
      <c r="C7" s="59">
        <v>0.26666666666666666</v>
      </c>
      <c r="D7" s="59">
        <v>0.6</v>
      </c>
      <c r="E7" s="59">
        <v>1</v>
      </c>
    </row>
    <row r="8" spans="1:5" x14ac:dyDescent="0.25">
      <c r="A8" s="52" t="s">
        <v>0</v>
      </c>
      <c r="B8" s="59">
        <v>9.0909090909090912E-2</v>
      </c>
      <c r="C8" s="59">
        <v>0.36363636363636365</v>
      </c>
      <c r="D8" s="59">
        <v>0.54545454545454541</v>
      </c>
      <c r="E8" s="59">
        <v>1</v>
      </c>
    </row>
    <row r="9" spans="1:5" x14ac:dyDescent="0.25">
      <c r="A9" s="52" t="s">
        <v>1</v>
      </c>
      <c r="B9" s="59">
        <v>0.4</v>
      </c>
      <c r="C9" s="59">
        <v>0.6</v>
      </c>
      <c r="D9" s="59">
        <v>0</v>
      </c>
      <c r="E9" s="59">
        <v>1</v>
      </c>
    </row>
    <row r="10" spans="1:5" x14ac:dyDescent="0.25">
      <c r="A10" s="52" t="s">
        <v>38</v>
      </c>
      <c r="B10" s="59">
        <v>0.16494845360824742</v>
      </c>
      <c r="C10" s="59">
        <v>0.4329896907216495</v>
      </c>
      <c r="D10" s="59">
        <v>0.40206185567010311</v>
      </c>
      <c r="E10" s="59">
        <v>1</v>
      </c>
    </row>
  </sheetData>
  <pageMargins left="0.7" right="0.7" top="0.75" bottom="0.75" header="0.3" footer="0.3"/>
  <pageSetup orientation="portrait" r:id="rId2"/>
  <headerFooter>
    <oddFooter>&amp;LYour_name&amp;CSheet_name_code&amp;Rfile_name_code</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7"/>
  <sheetViews>
    <sheetView tabSelected="1" view="pageLayout" topLeftCell="A90" zoomScaleNormal="100" workbookViewId="0">
      <selection activeCell="M9" sqref="M9"/>
    </sheetView>
  </sheetViews>
  <sheetFormatPr defaultRowHeight="15" x14ac:dyDescent="0.25"/>
  <cols>
    <col min="1" max="1" width="8.7109375" customWidth="1"/>
    <col min="2" max="2" width="8.140625" customWidth="1"/>
    <col min="4" max="4" width="11.42578125" customWidth="1"/>
    <col min="5" max="5" width="15" customWidth="1"/>
    <col min="6" max="6" width="21.5703125" customWidth="1"/>
    <col min="7" max="7" width="13.7109375" customWidth="1"/>
    <col min="8" max="8" width="17.5703125" customWidth="1"/>
    <col min="9" max="9" width="29.42578125" customWidth="1"/>
    <col min="10" max="10" width="14.85546875" customWidth="1"/>
    <col min="11" max="11" width="12.85546875" bestFit="1" customWidth="1"/>
    <col min="12" max="12" width="7.7109375" customWidth="1"/>
    <col min="13" max="13" width="20.42578125" bestFit="1" customWidth="1"/>
    <col min="14" max="15" width="16.85546875" bestFit="1" customWidth="1"/>
  </cols>
  <sheetData>
    <row r="1" spans="1:13" ht="18.75" x14ac:dyDescent="0.3">
      <c r="B1" s="16" t="s">
        <v>15</v>
      </c>
      <c r="C1" s="17"/>
      <c r="D1" s="17"/>
      <c r="E1" s="18"/>
    </row>
    <row r="2" spans="1:13" x14ac:dyDescent="0.25">
      <c r="B2" s="19" t="s">
        <v>14</v>
      </c>
      <c r="C2" s="11"/>
      <c r="D2" s="11"/>
      <c r="E2" s="20">
        <v>44317</v>
      </c>
    </row>
    <row r="3" spans="1:13" x14ac:dyDescent="0.25">
      <c r="B3" s="19" t="s">
        <v>13</v>
      </c>
      <c r="C3" s="11"/>
      <c r="D3" s="11"/>
      <c r="E3" s="21">
        <v>5</v>
      </c>
    </row>
    <row r="4" spans="1:13" x14ac:dyDescent="0.25">
      <c r="B4" s="19" t="s">
        <v>16</v>
      </c>
      <c r="C4" s="11"/>
      <c r="D4" s="11"/>
      <c r="E4" s="21">
        <v>1</v>
      </c>
    </row>
    <row r="5" spans="1:13" ht="15.75" thickBot="1" x14ac:dyDescent="0.3">
      <c r="B5" s="22" t="s">
        <v>17</v>
      </c>
      <c r="C5" s="23"/>
      <c r="D5" s="23"/>
      <c r="E5" s="24">
        <v>1.1000000000000001</v>
      </c>
    </row>
    <row r="7" spans="1:13" x14ac:dyDescent="0.25">
      <c r="A7" t="s">
        <v>5</v>
      </c>
      <c r="B7" t="s">
        <v>26</v>
      </c>
      <c r="C7" t="s">
        <v>6</v>
      </c>
      <c r="D7" t="s">
        <v>8</v>
      </c>
      <c r="E7" t="s">
        <v>11</v>
      </c>
      <c r="F7" t="s">
        <v>13</v>
      </c>
      <c r="G7" t="s">
        <v>7</v>
      </c>
      <c r="H7" t="s">
        <v>20</v>
      </c>
      <c r="I7" t="s">
        <v>18</v>
      </c>
      <c r="J7" t="s">
        <v>19</v>
      </c>
      <c r="L7" t="s">
        <v>26</v>
      </c>
      <c r="M7" t="s">
        <v>27</v>
      </c>
    </row>
    <row r="8" spans="1:13" x14ac:dyDescent="0.25">
      <c r="A8" s="3">
        <v>301</v>
      </c>
      <c r="B8" t="s">
        <v>21</v>
      </c>
      <c r="C8" s="3">
        <v>1</v>
      </c>
      <c r="D8" s="3" t="s">
        <v>10</v>
      </c>
      <c r="E8" s="10">
        <v>43205</v>
      </c>
      <c r="F8" s="9">
        <f t="shared" ref="F8:F39" si="0">YEARFRAC(E8,E$2)</f>
        <v>3.0444444444444443</v>
      </c>
      <c r="G8" s="4">
        <v>875</v>
      </c>
      <c r="H8" s="4">
        <f t="shared" ref="H8:H39" si="1">IF(F8&gt;E$3,G8*E$4,G8*E$5)</f>
        <v>962.50000000000011</v>
      </c>
      <c r="I8" s="4">
        <v>150</v>
      </c>
      <c r="J8" s="14">
        <f t="shared" ref="J8:J39" si="2">H8+I8</f>
        <v>1112.5</v>
      </c>
      <c r="L8" t="s">
        <v>21</v>
      </c>
      <c r="M8" t="s">
        <v>2</v>
      </c>
    </row>
    <row r="9" spans="1:13" x14ac:dyDescent="0.25">
      <c r="A9" s="3">
        <v>302</v>
      </c>
      <c r="B9" t="s">
        <v>21</v>
      </c>
      <c r="C9" s="3">
        <v>1</v>
      </c>
      <c r="D9" s="3" t="s">
        <v>10</v>
      </c>
      <c r="E9" s="10">
        <v>42125</v>
      </c>
      <c r="F9" s="9">
        <f t="shared" si="0"/>
        <v>6</v>
      </c>
      <c r="G9" s="4">
        <v>875</v>
      </c>
      <c r="H9" s="4">
        <f t="shared" si="1"/>
        <v>875</v>
      </c>
      <c r="I9" s="4">
        <v>150</v>
      </c>
      <c r="J9" s="14">
        <f t="shared" si="2"/>
        <v>1025</v>
      </c>
      <c r="L9" t="s">
        <v>22</v>
      </c>
      <c r="M9" t="s">
        <v>3</v>
      </c>
    </row>
    <row r="10" spans="1:13" x14ac:dyDescent="0.25">
      <c r="A10" s="3">
        <v>303</v>
      </c>
      <c r="B10" t="s">
        <v>21</v>
      </c>
      <c r="C10" s="3">
        <v>1</v>
      </c>
      <c r="D10" s="3" t="s">
        <v>10</v>
      </c>
      <c r="E10" s="10">
        <v>42129</v>
      </c>
      <c r="F10" s="9">
        <f t="shared" si="0"/>
        <v>5.9888888888888889</v>
      </c>
      <c r="G10" s="4">
        <v>900</v>
      </c>
      <c r="H10" s="4">
        <f t="shared" si="1"/>
        <v>900</v>
      </c>
      <c r="I10" s="4">
        <v>150</v>
      </c>
      <c r="J10" s="14">
        <f t="shared" si="2"/>
        <v>1050</v>
      </c>
      <c r="L10" t="s">
        <v>23</v>
      </c>
      <c r="M10" t="s">
        <v>4</v>
      </c>
    </row>
    <row r="11" spans="1:13" x14ac:dyDescent="0.25">
      <c r="A11" s="3">
        <v>304</v>
      </c>
      <c r="B11" t="s">
        <v>21</v>
      </c>
      <c r="C11" s="3">
        <v>1</v>
      </c>
      <c r="D11" s="3" t="s">
        <v>9</v>
      </c>
      <c r="E11" s="10">
        <v>42129</v>
      </c>
      <c r="F11" s="9">
        <f t="shared" si="0"/>
        <v>5.9888888888888889</v>
      </c>
      <c r="G11" s="4">
        <v>900</v>
      </c>
      <c r="H11" s="4">
        <f t="shared" si="1"/>
        <v>900</v>
      </c>
      <c r="I11" s="4">
        <v>150</v>
      </c>
      <c r="J11" s="14">
        <f t="shared" si="2"/>
        <v>1050</v>
      </c>
      <c r="L11" t="s">
        <v>24</v>
      </c>
      <c r="M11" t="s">
        <v>0</v>
      </c>
    </row>
    <row r="12" spans="1:13" x14ac:dyDescent="0.25">
      <c r="A12" s="3">
        <v>305</v>
      </c>
      <c r="B12" t="s">
        <v>21</v>
      </c>
      <c r="C12" s="3">
        <v>2</v>
      </c>
      <c r="D12" s="3" t="s">
        <v>10</v>
      </c>
      <c r="E12" s="10">
        <v>42647</v>
      </c>
      <c r="F12" s="9">
        <f t="shared" si="0"/>
        <v>4.5750000000000002</v>
      </c>
      <c r="G12" s="4">
        <v>1200</v>
      </c>
      <c r="H12" s="4">
        <f t="shared" si="1"/>
        <v>1320</v>
      </c>
      <c r="I12" s="4">
        <v>200</v>
      </c>
      <c r="J12" s="14">
        <f t="shared" si="2"/>
        <v>1520</v>
      </c>
      <c r="L12" t="s">
        <v>25</v>
      </c>
      <c r="M12" t="s">
        <v>1</v>
      </c>
    </row>
    <row r="13" spans="1:13" x14ac:dyDescent="0.25">
      <c r="A13" s="3">
        <v>306</v>
      </c>
      <c r="B13" t="s">
        <v>21</v>
      </c>
      <c r="C13" s="3">
        <v>2</v>
      </c>
      <c r="D13" s="3" t="s">
        <v>9</v>
      </c>
      <c r="E13" s="10">
        <v>43266</v>
      </c>
      <c r="F13" s="9">
        <f t="shared" si="0"/>
        <v>2.8777777777777778</v>
      </c>
      <c r="G13" s="4">
        <v>1200</v>
      </c>
      <c r="H13" s="4">
        <f t="shared" si="1"/>
        <v>1320</v>
      </c>
      <c r="I13" s="4">
        <v>200</v>
      </c>
      <c r="J13" s="14">
        <f t="shared" si="2"/>
        <v>1520</v>
      </c>
    </row>
    <row r="14" spans="1:13" x14ac:dyDescent="0.25">
      <c r="A14" s="3">
        <v>307</v>
      </c>
      <c r="B14" t="s">
        <v>21</v>
      </c>
      <c r="C14" s="3">
        <v>2</v>
      </c>
      <c r="D14" s="3" t="s">
        <v>9</v>
      </c>
      <c r="E14" s="10">
        <v>44012</v>
      </c>
      <c r="F14" s="9">
        <f t="shared" si="0"/>
        <v>0.83611111111111114</v>
      </c>
      <c r="G14" s="4">
        <v>1200</v>
      </c>
      <c r="H14" s="4">
        <f t="shared" si="1"/>
        <v>1320</v>
      </c>
      <c r="I14" s="4">
        <v>200</v>
      </c>
      <c r="J14" s="14">
        <f t="shared" si="2"/>
        <v>1520</v>
      </c>
    </row>
    <row r="15" spans="1:13" x14ac:dyDescent="0.25">
      <c r="A15" s="3">
        <v>308</v>
      </c>
      <c r="B15" t="s">
        <v>21</v>
      </c>
      <c r="C15" s="3">
        <v>2</v>
      </c>
      <c r="D15" s="3" t="s">
        <v>10</v>
      </c>
      <c r="E15" s="10">
        <v>44104</v>
      </c>
      <c r="F15" s="9">
        <f t="shared" si="0"/>
        <v>0.58611111111111114</v>
      </c>
      <c r="G15" s="4">
        <v>1200</v>
      </c>
      <c r="H15" s="4">
        <f t="shared" si="1"/>
        <v>1320</v>
      </c>
      <c r="I15" s="4">
        <v>200</v>
      </c>
      <c r="J15" s="14">
        <f t="shared" si="2"/>
        <v>1520</v>
      </c>
    </row>
    <row r="16" spans="1:13" x14ac:dyDescent="0.25">
      <c r="A16" s="3">
        <v>401</v>
      </c>
      <c r="B16" t="s">
        <v>22</v>
      </c>
      <c r="C16" s="3">
        <v>1</v>
      </c>
      <c r="D16" s="3" t="s">
        <v>10</v>
      </c>
      <c r="E16" s="10">
        <v>43647</v>
      </c>
      <c r="F16" s="9">
        <f t="shared" si="0"/>
        <v>1.8333333333333333</v>
      </c>
      <c r="G16" s="4">
        <v>875</v>
      </c>
      <c r="H16" s="4">
        <f t="shared" si="1"/>
        <v>962.50000000000011</v>
      </c>
      <c r="I16" s="4">
        <v>150</v>
      </c>
      <c r="J16" s="14">
        <f t="shared" si="2"/>
        <v>1112.5</v>
      </c>
    </row>
    <row r="17" spans="1:10" x14ac:dyDescent="0.25">
      <c r="A17" s="3">
        <v>404</v>
      </c>
      <c r="B17" t="s">
        <v>22</v>
      </c>
      <c r="C17" s="3">
        <v>1</v>
      </c>
      <c r="D17" s="3" t="s">
        <v>10</v>
      </c>
      <c r="E17" s="10">
        <v>44108</v>
      </c>
      <c r="F17" s="9">
        <f t="shared" si="0"/>
        <v>0.57499999999999996</v>
      </c>
      <c r="G17" s="4">
        <v>875</v>
      </c>
      <c r="H17" s="4">
        <f t="shared" si="1"/>
        <v>962.50000000000011</v>
      </c>
      <c r="I17" s="4">
        <v>150</v>
      </c>
      <c r="J17" s="14">
        <f t="shared" si="2"/>
        <v>1112.5</v>
      </c>
    </row>
    <row r="18" spans="1:10" x14ac:dyDescent="0.25">
      <c r="A18" s="3">
        <v>402</v>
      </c>
      <c r="B18" t="s">
        <v>22</v>
      </c>
      <c r="C18" s="3">
        <v>2</v>
      </c>
      <c r="D18" s="3" t="s">
        <v>10</v>
      </c>
      <c r="E18" s="10">
        <v>43313</v>
      </c>
      <c r="F18" s="9">
        <f t="shared" si="0"/>
        <v>2.75</v>
      </c>
      <c r="G18" s="4">
        <v>950</v>
      </c>
      <c r="H18" s="4">
        <f t="shared" si="1"/>
        <v>1045</v>
      </c>
      <c r="I18" s="4">
        <v>200</v>
      </c>
      <c r="J18" s="14">
        <f t="shared" si="2"/>
        <v>1245</v>
      </c>
    </row>
    <row r="19" spans="1:10" x14ac:dyDescent="0.25">
      <c r="A19" s="3">
        <v>405</v>
      </c>
      <c r="B19" t="s">
        <v>22</v>
      </c>
      <c r="C19" s="3">
        <v>2</v>
      </c>
      <c r="D19" s="3" t="s">
        <v>9</v>
      </c>
      <c r="E19" s="10">
        <v>43997</v>
      </c>
      <c r="F19" s="9">
        <f t="shared" si="0"/>
        <v>0.87777777777777777</v>
      </c>
      <c r="G19" s="4">
        <v>950</v>
      </c>
      <c r="H19" s="4">
        <f t="shared" si="1"/>
        <v>1045</v>
      </c>
      <c r="I19" s="4">
        <v>200</v>
      </c>
      <c r="J19" s="14">
        <f t="shared" si="2"/>
        <v>1245</v>
      </c>
    </row>
    <row r="20" spans="1:10" x14ac:dyDescent="0.25">
      <c r="A20" s="3">
        <v>407</v>
      </c>
      <c r="B20" t="s">
        <v>22</v>
      </c>
      <c r="C20" s="3">
        <v>2</v>
      </c>
      <c r="D20" s="3" t="s">
        <v>9</v>
      </c>
      <c r="E20" s="10">
        <v>43525</v>
      </c>
      <c r="F20" s="9">
        <f t="shared" si="0"/>
        <v>2.1666666666666665</v>
      </c>
      <c r="G20" s="4">
        <v>975</v>
      </c>
      <c r="H20" s="4">
        <f t="shared" si="1"/>
        <v>1072.5</v>
      </c>
      <c r="I20" s="4">
        <v>200</v>
      </c>
      <c r="J20" s="14">
        <f t="shared" si="2"/>
        <v>1272.5</v>
      </c>
    </row>
    <row r="21" spans="1:10" x14ac:dyDescent="0.25">
      <c r="A21" s="3">
        <v>408</v>
      </c>
      <c r="B21" t="s">
        <v>22</v>
      </c>
      <c r="C21" s="3">
        <v>2</v>
      </c>
      <c r="D21" s="3" t="s">
        <v>9</v>
      </c>
      <c r="E21" s="10">
        <v>42323</v>
      </c>
      <c r="F21" s="9">
        <f t="shared" si="0"/>
        <v>5.4611111111111112</v>
      </c>
      <c r="G21" s="4">
        <v>975</v>
      </c>
      <c r="H21" s="4">
        <f t="shared" si="1"/>
        <v>975</v>
      </c>
      <c r="I21" s="4">
        <v>200</v>
      </c>
      <c r="J21" s="14">
        <f t="shared" si="2"/>
        <v>1175</v>
      </c>
    </row>
    <row r="22" spans="1:10" x14ac:dyDescent="0.25">
      <c r="A22" s="3">
        <v>403</v>
      </c>
      <c r="B22" t="s">
        <v>22</v>
      </c>
      <c r="C22" s="3">
        <v>3</v>
      </c>
      <c r="D22" s="3" t="s">
        <v>9</v>
      </c>
      <c r="E22" s="10">
        <v>44321</v>
      </c>
      <c r="F22" s="9">
        <f t="shared" si="0"/>
        <v>1.1111111111111112E-2</v>
      </c>
      <c r="G22" s="4">
        <v>1200</v>
      </c>
      <c r="H22" s="4">
        <f t="shared" si="1"/>
        <v>1320</v>
      </c>
      <c r="I22" s="4">
        <v>250</v>
      </c>
      <c r="J22" s="14">
        <f t="shared" si="2"/>
        <v>1570</v>
      </c>
    </row>
    <row r="23" spans="1:10" x14ac:dyDescent="0.25">
      <c r="A23" s="3">
        <v>406</v>
      </c>
      <c r="B23" t="s">
        <v>22</v>
      </c>
      <c r="C23" s="3">
        <v>3</v>
      </c>
      <c r="D23" s="3" t="s">
        <v>10</v>
      </c>
      <c r="E23" s="10">
        <v>44287</v>
      </c>
      <c r="F23" s="9">
        <f t="shared" si="0"/>
        <v>8.3333333333333329E-2</v>
      </c>
      <c r="G23" s="4">
        <v>1200</v>
      </c>
      <c r="H23" s="4">
        <f t="shared" si="1"/>
        <v>1320</v>
      </c>
      <c r="I23" s="4">
        <v>250</v>
      </c>
      <c r="J23" s="14">
        <f t="shared" si="2"/>
        <v>1570</v>
      </c>
    </row>
    <row r="24" spans="1:10" x14ac:dyDescent="0.25">
      <c r="A24" s="3">
        <v>601</v>
      </c>
      <c r="B24" t="s">
        <v>23</v>
      </c>
      <c r="C24" s="3">
        <v>1</v>
      </c>
      <c r="D24" s="3" t="s">
        <v>9</v>
      </c>
      <c r="E24" s="10">
        <v>41501</v>
      </c>
      <c r="F24" s="9">
        <f t="shared" si="0"/>
        <v>7.7111111111111112</v>
      </c>
      <c r="G24" s="4">
        <v>1500</v>
      </c>
      <c r="H24" s="4">
        <f t="shared" si="1"/>
        <v>1500</v>
      </c>
      <c r="I24" s="4">
        <v>150</v>
      </c>
      <c r="J24" s="14">
        <f t="shared" si="2"/>
        <v>1650</v>
      </c>
    </row>
    <row r="25" spans="1:10" x14ac:dyDescent="0.25">
      <c r="A25" s="3">
        <v>602</v>
      </c>
      <c r="B25" t="s">
        <v>23</v>
      </c>
      <c r="C25" s="3">
        <v>1</v>
      </c>
      <c r="D25" s="3" t="s">
        <v>9</v>
      </c>
      <c r="E25" s="10">
        <v>41579</v>
      </c>
      <c r="F25" s="9">
        <f t="shared" si="0"/>
        <v>7.5</v>
      </c>
      <c r="G25" s="4">
        <v>1500</v>
      </c>
      <c r="H25" s="4">
        <f t="shared" si="1"/>
        <v>1500</v>
      </c>
      <c r="I25" s="4">
        <v>150</v>
      </c>
      <c r="J25" s="14">
        <f t="shared" si="2"/>
        <v>1650</v>
      </c>
    </row>
    <row r="26" spans="1:10" x14ac:dyDescent="0.25">
      <c r="A26" s="3">
        <v>603</v>
      </c>
      <c r="B26" t="s">
        <v>23</v>
      </c>
      <c r="C26" s="3">
        <v>2</v>
      </c>
      <c r="D26" s="3" t="s">
        <v>10</v>
      </c>
      <c r="E26" s="10">
        <v>42231</v>
      </c>
      <c r="F26" s="9">
        <f t="shared" si="0"/>
        <v>5.7111111111111112</v>
      </c>
      <c r="G26" s="4">
        <v>1200</v>
      </c>
      <c r="H26" s="4">
        <f t="shared" si="1"/>
        <v>1200</v>
      </c>
      <c r="I26" s="4">
        <v>200</v>
      </c>
      <c r="J26" s="14">
        <f t="shared" si="2"/>
        <v>1400</v>
      </c>
    </row>
    <row r="27" spans="1:10" x14ac:dyDescent="0.25">
      <c r="A27" s="3">
        <v>604</v>
      </c>
      <c r="B27" t="s">
        <v>23</v>
      </c>
      <c r="C27" s="3">
        <v>2</v>
      </c>
      <c r="D27" s="3" t="s">
        <v>9</v>
      </c>
      <c r="E27" s="10">
        <v>42339</v>
      </c>
      <c r="F27" s="9">
        <f t="shared" si="0"/>
        <v>5.416666666666667</v>
      </c>
      <c r="G27" s="4">
        <v>1200</v>
      </c>
      <c r="H27" s="4">
        <f t="shared" si="1"/>
        <v>1200</v>
      </c>
      <c r="I27" s="4">
        <v>200</v>
      </c>
      <c r="J27" s="14">
        <f t="shared" si="2"/>
        <v>1400</v>
      </c>
    </row>
    <row r="28" spans="1:10" x14ac:dyDescent="0.25">
      <c r="A28" s="3">
        <v>605</v>
      </c>
      <c r="B28" t="s">
        <v>23</v>
      </c>
      <c r="C28" s="3">
        <v>3</v>
      </c>
      <c r="D28" s="3" t="s">
        <v>10</v>
      </c>
      <c r="E28" s="10">
        <v>44165</v>
      </c>
      <c r="F28" s="9">
        <f t="shared" si="0"/>
        <v>0.41944444444444445</v>
      </c>
      <c r="G28" s="4">
        <v>2000</v>
      </c>
      <c r="H28" s="4">
        <f t="shared" si="1"/>
        <v>2200</v>
      </c>
      <c r="I28" s="4">
        <v>250</v>
      </c>
      <c r="J28" s="14">
        <f t="shared" si="2"/>
        <v>2450</v>
      </c>
    </row>
    <row r="29" spans="1:10" x14ac:dyDescent="0.25">
      <c r="A29" s="3">
        <v>606</v>
      </c>
      <c r="B29" t="s">
        <v>23</v>
      </c>
      <c r="C29" s="3">
        <v>3</v>
      </c>
      <c r="D29" s="3" t="s">
        <v>9</v>
      </c>
      <c r="E29" s="10">
        <v>42824</v>
      </c>
      <c r="F29" s="9">
        <f t="shared" si="0"/>
        <v>4.0861111111111112</v>
      </c>
      <c r="G29" s="4">
        <v>2000</v>
      </c>
      <c r="H29" s="4">
        <f t="shared" si="1"/>
        <v>2200</v>
      </c>
      <c r="I29" s="4">
        <v>250</v>
      </c>
      <c r="J29" s="14">
        <f t="shared" si="2"/>
        <v>2450</v>
      </c>
    </row>
    <row r="30" spans="1:10" x14ac:dyDescent="0.25">
      <c r="A30" s="3">
        <v>607</v>
      </c>
      <c r="B30" t="s">
        <v>23</v>
      </c>
      <c r="C30" s="3">
        <v>3</v>
      </c>
      <c r="D30" s="3" t="s">
        <v>10</v>
      </c>
      <c r="E30" s="10">
        <v>43189</v>
      </c>
      <c r="F30" s="9">
        <f t="shared" si="0"/>
        <v>3.0861111111111112</v>
      </c>
      <c r="G30" s="4">
        <v>2000</v>
      </c>
      <c r="H30" s="4">
        <f t="shared" si="1"/>
        <v>2200</v>
      </c>
      <c r="I30" s="4">
        <v>250</v>
      </c>
      <c r="J30" s="14">
        <f t="shared" si="2"/>
        <v>2450</v>
      </c>
    </row>
    <row r="31" spans="1:10" x14ac:dyDescent="0.25">
      <c r="A31" s="3">
        <v>101</v>
      </c>
      <c r="B31" t="s">
        <v>24</v>
      </c>
      <c r="C31" s="3">
        <v>1</v>
      </c>
      <c r="D31" s="3" t="s">
        <v>9</v>
      </c>
      <c r="E31" s="10">
        <v>41730</v>
      </c>
      <c r="F31" s="9">
        <f t="shared" si="0"/>
        <v>7.083333333333333</v>
      </c>
      <c r="G31" s="4">
        <v>950</v>
      </c>
      <c r="H31" s="4">
        <f t="shared" si="1"/>
        <v>950</v>
      </c>
      <c r="I31" s="4">
        <v>150</v>
      </c>
      <c r="J31" s="14">
        <f t="shared" si="2"/>
        <v>1100</v>
      </c>
    </row>
    <row r="32" spans="1:10" x14ac:dyDescent="0.25">
      <c r="A32" s="3">
        <v>102</v>
      </c>
      <c r="B32" t="s">
        <v>24</v>
      </c>
      <c r="C32" s="3">
        <v>1</v>
      </c>
      <c r="D32" s="3" t="s">
        <v>9</v>
      </c>
      <c r="E32" s="10">
        <v>43160</v>
      </c>
      <c r="F32" s="9">
        <f t="shared" si="0"/>
        <v>3.1666666666666665</v>
      </c>
      <c r="G32" s="4">
        <v>950</v>
      </c>
      <c r="H32" s="4">
        <f t="shared" si="1"/>
        <v>1045</v>
      </c>
      <c r="I32" s="4">
        <v>150</v>
      </c>
      <c r="J32" s="14">
        <f t="shared" si="2"/>
        <v>1195</v>
      </c>
    </row>
    <row r="33" spans="1:10" x14ac:dyDescent="0.25">
      <c r="A33" s="3">
        <v>201</v>
      </c>
      <c r="B33" t="s">
        <v>24</v>
      </c>
      <c r="C33" s="3">
        <v>1</v>
      </c>
      <c r="D33" s="3" t="s">
        <v>9</v>
      </c>
      <c r="E33" s="10">
        <v>41742</v>
      </c>
      <c r="F33" s="9">
        <f t="shared" si="0"/>
        <v>7.05</v>
      </c>
      <c r="G33" s="4">
        <v>875</v>
      </c>
      <c r="H33" s="4">
        <f t="shared" si="1"/>
        <v>875</v>
      </c>
      <c r="I33" s="4">
        <v>150</v>
      </c>
      <c r="J33" s="14">
        <f t="shared" si="2"/>
        <v>1025</v>
      </c>
    </row>
    <row r="34" spans="1:10" x14ac:dyDescent="0.25">
      <c r="A34" s="3">
        <v>202</v>
      </c>
      <c r="B34" t="s">
        <v>24</v>
      </c>
      <c r="C34" s="3">
        <v>1</v>
      </c>
      <c r="D34" s="3" t="s">
        <v>9</v>
      </c>
      <c r="E34" s="10">
        <v>41742</v>
      </c>
      <c r="F34" s="9">
        <f t="shared" si="0"/>
        <v>7.05</v>
      </c>
      <c r="G34" s="4">
        <v>875</v>
      </c>
      <c r="H34" s="4">
        <f t="shared" si="1"/>
        <v>875</v>
      </c>
      <c r="I34" s="4">
        <v>150</v>
      </c>
      <c r="J34" s="14">
        <f t="shared" si="2"/>
        <v>1025</v>
      </c>
    </row>
    <row r="35" spans="1:10" x14ac:dyDescent="0.25">
      <c r="A35" s="3">
        <v>103</v>
      </c>
      <c r="B35" t="s">
        <v>24</v>
      </c>
      <c r="C35" s="3">
        <v>2</v>
      </c>
      <c r="D35" s="3" t="s">
        <v>10</v>
      </c>
      <c r="E35" s="10">
        <v>42323</v>
      </c>
      <c r="F35" s="9">
        <f t="shared" si="0"/>
        <v>5.4611111111111112</v>
      </c>
      <c r="G35" s="4">
        <v>1100</v>
      </c>
      <c r="H35" s="4">
        <f t="shared" si="1"/>
        <v>1100</v>
      </c>
      <c r="I35" s="4">
        <v>200</v>
      </c>
      <c r="J35" s="14">
        <f t="shared" si="2"/>
        <v>1300</v>
      </c>
    </row>
    <row r="36" spans="1:10" x14ac:dyDescent="0.25">
      <c r="A36" s="3">
        <v>104</v>
      </c>
      <c r="B36" t="s">
        <v>24</v>
      </c>
      <c r="C36" s="3">
        <v>2</v>
      </c>
      <c r="D36" s="3" t="s">
        <v>9</v>
      </c>
      <c r="E36" s="10">
        <v>42278</v>
      </c>
      <c r="F36" s="9">
        <f t="shared" si="0"/>
        <v>5.583333333333333</v>
      </c>
      <c r="G36" s="4">
        <v>1100</v>
      </c>
      <c r="H36" s="4">
        <f t="shared" si="1"/>
        <v>1100</v>
      </c>
      <c r="I36" s="4">
        <v>200</v>
      </c>
      <c r="J36" s="14">
        <f t="shared" si="2"/>
        <v>1300</v>
      </c>
    </row>
    <row r="37" spans="1:10" x14ac:dyDescent="0.25">
      <c r="A37" s="3">
        <v>107</v>
      </c>
      <c r="B37" t="s">
        <v>24</v>
      </c>
      <c r="C37" s="3">
        <v>2</v>
      </c>
      <c r="D37" s="3" t="s">
        <v>10</v>
      </c>
      <c r="E37" s="10">
        <v>44136</v>
      </c>
      <c r="F37" s="9">
        <f t="shared" si="0"/>
        <v>0.5</v>
      </c>
      <c r="G37" s="4">
        <v>1100</v>
      </c>
      <c r="H37" s="4">
        <f t="shared" si="1"/>
        <v>1210</v>
      </c>
      <c r="I37" s="4">
        <v>200</v>
      </c>
      <c r="J37" s="14">
        <f t="shared" si="2"/>
        <v>1410</v>
      </c>
    </row>
    <row r="38" spans="1:10" x14ac:dyDescent="0.25">
      <c r="A38" s="3">
        <v>108</v>
      </c>
      <c r="B38" t="s">
        <v>24</v>
      </c>
      <c r="C38" s="3">
        <v>2</v>
      </c>
      <c r="D38" s="3" t="s">
        <v>9</v>
      </c>
      <c r="E38" s="10">
        <v>42962</v>
      </c>
      <c r="F38" s="9">
        <f t="shared" si="0"/>
        <v>3.7111111111111112</v>
      </c>
      <c r="G38" s="4">
        <v>1100</v>
      </c>
      <c r="H38" s="4">
        <f t="shared" si="1"/>
        <v>1210</v>
      </c>
      <c r="I38" s="4">
        <v>200</v>
      </c>
      <c r="J38" s="14">
        <f t="shared" si="2"/>
        <v>1410</v>
      </c>
    </row>
    <row r="39" spans="1:10" x14ac:dyDescent="0.25">
      <c r="A39" s="3">
        <v>203</v>
      </c>
      <c r="B39" t="s">
        <v>24</v>
      </c>
      <c r="C39" s="3">
        <v>2</v>
      </c>
      <c r="D39" s="3" t="s">
        <v>9</v>
      </c>
      <c r="E39" s="10">
        <v>42461</v>
      </c>
      <c r="F39" s="9">
        <f t="shared" si="0"/>
        <v>5.083333333333333</v>
      </c>
      <c r="G39" s="4">
        <v>995</v>
      </c>
      <c r="H39" s="4">
        <f t="shared" si="1"/>
        <v>995</v>
      </c>
      <c r="I39" s="4">
        <v>200</v>
      </c>
      <c r="J39" s="14">
        <f t="shared" si="2"/>
        <v>1195</v>
      </c>
    </row>
    <row r="40" spans="1:10" x14ac:dyDescent="0.25">
      <c r="A40" s="3">
        <v>204</v>
      </c>
      <c r="B40" t="s">
        <v>24</v>
      </c>
      <c r="C40" s="3">
        <v>2</v>
      </c>
      <c r="D40" s="3" t="s">
        <v>10</v>
      </c>
      <c r="E40" s="10">
        <v>40634</v>
      </c>
      <c r="F40" s="9">
        <f t="shared" ref="F40:F57" si="3">YEARFRAC(E40,E$2)</f>
        <v>10.083333333333334</v>
      </c>
      <c r="G40" s="4">
        <v>995</v>
      </c>
      <c r="H40" s="4">
        <f t="shared" ref="H40:H57" si="4">IF(F40&gt;E$3,G40*E$4,G40*E$5)</f>
        <v>995</v>
      </c>
      <c r="I40" s="4">
        <v>200</v>
      </c>
      <c r="J40" s="14">
        <f t="shared" ref="J40:J57" si="5">H40+I40</f>
        <v>1195</v>
      </c>
    </row>
    <row r="41" spans="1:10" x14ac:dyDescent="0.25">
      <c r="A41" s="3">
        <v>207</v>
      </c>
      <c r="B41" t="s">
        <v>24</v>
      </c>
      <c r="C41" s="3">
        <v>2</v>
      </c>
      <c r="D41" s="3" t="s">
        <v>9</v>
      </c>
      <c r="E41" s="10">
        <v>44044</v>
      </c>
      <c r="F41" s="9">
        <f t="shared" si="3"/>
        <v>0.75</v>
      </c>
      <c r="G41" s="4">
        <v>995</v>
      </c>
      <c r="H41" s="4">
        <f t="shared" si="4"/>
        <v>1094.5</v>
      </c>
      <c r="I41" s="4">
        <v>200</v>
      </c>
      <c r="J41" s="14">
        <f t="shared" si="5"/>
        <v>1294.5</v>
      </c>
    </row>
    <row r="42" spans="1:10" x14ac:dyDescent="0.25">
      <c r="A42" s="3">
        <v>208</v>
      </c>
      <c r="B42" t="s">
        <v>24</v>
      </c>
      <c r="C42" s="3">
        <v>2</v>
      </c>
      <c r="D42" s="3" t="s">
        <v>9</v>
      </c>
      <c r="E42" s="10">
        <v>44044</v>
      </c>
      <c r="F42" s="9">
        <f t="shared" si="3"/>
        <v>0.75</v>
      </c>
      <c r="G42" s="4">
        <v>995</v>
      </c>
      <c r="H42" s="4">
        <f t="shared" si="4"/>
        <v>1094.5</v>
      </c>
      <c r="I42" s="4">
        <v>200</v>
      </c>
      <c r="J42" s="14">
        <f t="shared" si="5"/>
        <v>1294.5</v>
      </c>
    </row>
    <row r="43" spans="1:10" x14ac:dyDescent="0.25">
      <c r="A43" s="3">
        <v>105</v>
      </c>
      <c r="B43" t="s">
        <v>24</v>
      </c>
      <c r="C43" s="3">
        <v>3</v>
      </c>
      <c r="D43" s="3" t="s">
        <v>10</v>
      </c>
      <c r="E43" s="10">
        <v>42278</v>
      </c>
      <c r="F43" s="9">
        <f t="shared" si="3"/>
        <v>5.583333333333333</v>
      </c>
      <c r="G43" s="4">
        <v>1500</v>
      </c>
      <c r="H43" s="4">
        <f t="shared" si="4"/>
        <v>1500</v>
      </c>
      <c r="I43" s="4">
        <v>250</v>
      </c>
      <c r="J43" s="14">
        <f t="shared" si="5"/>
        <v>1750</v>
      </c>
    </row>
    <row r="44" spans="1:10" x14ac:dyDescent="0.25">
      <c r="A44" s="3">
        <v>106</v>
      </c>
      <c r="B44" t="s">
        <v>24</v>
      </c>
      <c r="C44" s="3">
        <v>3</v>
      </c>
      <c r="D44" s="3" t="s">
        <v>9</v>
      </c>
      <c r="E44" s="10">
        <v>43997</v>
      </c>
      <c r="F44" s="9">
        <f t="shared" si="3"/>
        <v>0.87777777777777777</v>
      </c>
      <c r="G44" s="4">
        <v>1500</v>
      </c>
      <c r="H44" s="4">
        <f t="shared" si="4"/>
        <v>1650.0000000000002</v>
      </c>
      <c r="I44" s="4">
        <v>250</v>
      </c>
      <c r="J44" s="14">
        <f t="shared" si="5"/>
        <v>1900.0000000000002</v>
      </c>
    </row>
    <row r="45" spans="1:10" x14ac:dyDescent="0.25">
      <c r="A45" s="3">
        <v>109</v>
      </c>
      <c r="B45" t="s">
        <v>24</v>
      </c>
      <c r="C45" s="3">
        <v>3</v>
      </c>
      <c r="D45" s="3" t="s">
        <v>10</v>
      </c>
      <c r="E45" s="10">
        <v>43692</v>
      </c>
      <c r="F45" s="9">
        <f t="shared" si="3"/>
        <v>1.711111111111111</v>
      </c>
      <c r="G45" s="4">
        <v>1500</v>
      </c>
      <c r="H45" s="4">
        <f t="shared" si="4"/>
        <v>1650.0000000000002</v>
      </c>
      <c r="I45" s="4">
        <v>250</v>
      </c>
      <c r="J45" s="14">
        <f t="shared" si="5"/>
        <v>1900.0000000000002</v>
      </c>
    </row>
    <row r="46" spans="1:10" x14ac:dyDescent="0.25">
      <c r="A46" s="3">
        <v>110</v>
      </c>
      <c r="B46" t="s">
        <v>24</v>
      </c>
      <c r="C46" s="3">
        <v>3</v>
      </c>
      <c r="D46" s="3" t="s">
        <v>9</v>
      </c>
      <c r="E46" s="10">
        <v>43377</v>
      </c>
      <c r="F46" s="9">
        <f t="shared" si="3"/>
        <v>2.5750000000000002</v>
      </c>
      <c r="G46" s="4">
        <v>1500</v>
      </c>
      <c r="H46" s="4">
        <f t="shared" si="4"/>
        <v>1650.0000000000002</v>
      </c>
      <c r="I46" s="4">
        <v>250</v>
      </c>
      <c r="J46" s="14">
        <f t="shared" si="5"/>
        <v>1900.0000000000002</v>
      </c>
    </row>
    <row r="47" spans="1:10" x14ac:dyDescent="0.25">
      <c r="A47" s="3">
        <v>205</v>
      </c>
      <c r="B47" t="s">
        <v>24</v>
      </c>
      <c r="C47" s="3">
        <v>3</v>
      </c>
      <c r="D47" s="3" t="s">
        <v>9</v>
      </c>
      <c r="E47" s="10">
        <v>40770</v>
      </c>
      <c r="F47" s="9">
        <f t="shared" si="3"/>
        <v>9.7111111111111104</v>
      </c>
      <c r="G47" s="4">
        <v>1050</v>
      </c>
      <c r="H47" s="4">
        <f t="shared" si="4"/>
        <v>1050</v>
      </c>
      <c r="I47" s="4">
        <v>250</v>
      </c>
      <c r="J47" s="14">
        <f t="shared" si="5"/>
        <v>1300</v>
      </c>
    </row>
    <row r="48" spans="1:10" x14ac:dyDescent="0.25">
      <c r="A48" s="3">
        <v>206</v>
      </c>
      <c r="B48" t="s">
        <v>24</v>
      </c>
      <c r="C48" s="3">
        <v>3</v>
      </c>
      <c r="D48" s="3" t="s">
        <v>10</v>
      </c>
      <c r="E48" s="10">
        <v>42186</v>
      </c>
      <c r="F48" s="9">
        <f t="shared" si="3"/>
        <v>5.833333333333333</v>
      </c>
      <c r="G48" s="4">
        <v>1050</v>
      </c>
      <c r="H48" s="4">
        <f t="shared" si="4"/>
        <v>1050</v>
      </c>
      <c r="I48" s="4">
        <v>250</v>
      </c>
      <c r="J48" s="14">
        <f t="shared" si="5"/>
        <v>1300</v>
      </c>
    </row>
    <row r="49" spans="1:10" x14ac:dyDescent="0.25">
      <c r="A49" s="3">
        <v>209</v>
      </c>
      <c r="B49" t="s">
        <v>24</v>
      </c>
      <c r="C49" s="3">
        <v>3</v>
      </c>
      <c r="D49" s="3" t="s">
        <v>10</v>
      </c>
      <c r="E49" s="10">
        <v>44044</v>
      </c>
      <c r="F49" s="9">
        <f t="shared" si="3"/>
        <v>0.75</v>
      </c>
      <c r="G49" s="4">
        <v>1050</v>
      </c>
      <c r="H49" s="4">
        <f t="shared" si="4"/>
        <v>1155</v>
      </c>
      <c r="I49" s="4">
        <v>250</v>
      </c>
      <c r="J49" s="14">
        <f t="shared" si="5"/>
        <v>1405</v>
      </c>
    </row>
    <row r="50" spans="1:10" x14ac:dyDescent="0.25">
      <c r="A50" s="3">
        <v>210</v>
      </c>
      <c r="B50" t="s">
        <v>24</v>
      </c>
      <c r="C50" s="3">
        <v>3</v>
      </c>
      <c r="D50" s="3" t="s">
        <v>9</v>
      </c>
      <c r="E50" s="10">
        <v>43773</v>
      </c>
      <c r="F50" s="9">
        <f t="shared" si="3"/>
        <v>1.4916666666666667</v>
      </c>
      <c r="G50" s="4">
        <v>1050</v>
      </c>
      <c r="H50" s="4">
        <f t="shared" si="4"/>
        <v>1155</v>
      </c>
      <c r="I50" s="4">
        <v>250</v>
      </c>
      <c r="J50" s="14">
        <f t="shared" si="5"/>
        <v>1405</v>
      </c>
    </row>
    <row r="51" spans="1:10" x14ac:dyDescent="0.25">
      <c r="A51" s="3">
        <v>501</v>
      </c>
      <c r="B51" t="s">
        <v>25</v>
      </c>
      <c r="C51" s="3">
        <v>1</v>
      </c>
      <c r="D51" s="3" t="s">
        <v>9</v>
      </c>
      <c r="E51" s="10">
        <v>42278</v>
      </c>
      <c r="F51" s="9">
        <f t="shared" si="3"/>
        <v>5.583333333333333</v>
      </c>
      <c r="G51" s="4">
        <v>875</v>
      </c>
      <c r="H51" s="4">
        <f t="shared" si="4"/>
        <v>875</v>
      </c>
      <c r="I51" s="4">
        <v>150</v>
      </c>
      <c r="J51" s="14">
        <f t="shared" si="5"/>
        <v>1025</v>
      </c>
    </row>
    <row r="52" spans="1:10" x14ac:dyDescent="0.25">
      <c r="A52" s="3">
        <v>502</v>
      </c>
      <c r="B52" t="s">
        <v>25</v>
      </c>
      <c r="C52" s="3">
        <v>1</v>
      </c>
      <c r="D52" s="3" t="s">
        <v>10</v>
      </c>
      <c r="E52" s="10">
        <v>43313</v>
      </c>
      <c r="F52" s="9">
        <f t="shared" si="3"/>
        <v>2.75</v>
      </c>
      <c r="G52" s="4">
        <v>875</v>
      </c>
      <c r="H52" s="4">
        <f t="shared" si="4"/>
        <v>962.50000000000011</v>
      </c>
      <c r="I52" s="4">
        <v>150</v>
      </c>
      <c r="J52" s="14">
        <f t="shared" si="5"/>
        <v>1112.5</v>
      </c>
    </row>
    <row r="53" spans="1:10" x14ac:dyDescent="0.25">
      <c r="A53" s="3">
        <v>503</v>
      </c>
      <c r="B53" t="s">
        <v>25</v>
      </c>
      <c r="C53" s="3">
        <v>1</v>
      </c>
      <c r="D53" s="3" t="s">
        <v>10</v>
      </c>
      <c r="E53" s="10">
        <v>43678</v>
      </c>
      <c r="F53" s="9">
        <f t="shared" si="3"/>
        <v>1.75</v>
      </c>
      <c r="G53" s="4">
        <v>875</v>
      </c>
      <c r="H53" s="4">
        <f t="shared" si="4"/>
        <v>962.50000000000011</v>
      </c>
      <c r="I53" s="4">
        <v>150</v>
      </c>
      <c r="J53" s="14">
        <f t="shared" si="5"/>
        <v>1112.5</v>
      </c>
    </row>
    <row r="54" spans="1:10" x14ac:dyDescent="0.25">
      <c r="A54" s="3">
        <v>504</v>
      </c>
      <c r="B54" t="s">
        <v>25</v>
      </c>
      <c r="C54" s="3">
        <v>1</v>
      </c>
      <c r="D54" s="3" t="s">
        <v>9</v>
      </c>
      <c r="E54" s="10">
        <v>41822</v>
      </c>
      <c r="F54" s="9">
        <f t="shared" si="3"/>
        <v>6.8305555555555557</v>
      </c>
      <c r="G54" s="4">
        <v>875</v>
      </c>
      <c r="H54" s="4">
        <f t="shared" si="4"/>
        <v>875</v>
      </c>
      <c r="I54" s="4">
        <v>150</v>
      </c>
      <c r="J54" s="14">
        <f t="shared" si="5"/>
        <v>1025</v>
      </c>
    </row>
    <row r="55" spans="1:10" x14ac:dyDescent="0.25">
      <c r="A55" s="3">
        <v>505</v>
      </c>
      <c r="B55" t="s">
        <v>25</v>
      </c>
      <c r="C55" s="3">
        <v>2</v>
      </c>
      <c r="D55" s="3" t="s">
        <v>10</v>
      </c>
      <c r="E55" s="10">
        <v>41822</v>
      </c>
      <c r="F55" s="9">
        <f t="shared" si="3"/>
        <v>6.8305555555555557</v>
      </c>
      <c r="G55" s="4">
        <v>1100</v>
      </c>
      <c r="H55" s="4">
        <f t="shared" si="4"/>
        <v>1100</v>
      </c>
      <c r="I55" s="4">
        <v>200</v>
      </c>
      <c r="J55" s="14">
        <f t="shared" si="5"/>
        <v>1300</v>
      </c>
    </row>
    <row r="56" spans="1:10" x14ac:dyDescent="0.25">
      <c r="A56" s="3">
        <v>506</v>
      </c>
      <c r="B56" t="s">
        <v>25</v>
      </c>
      <c r="C56" s="3">
        <v>2</v>
      </c>
      <c r="D56" s="3" t="s">
        <v>9</v>
      </c>
      <c r="E56" s="10">
        <v>40826</v>
      </c>
      <c r="F56" s="9">
        <f t="shared" si="3"/>
        <v>9.5583333333333336</v>
      </c>
      <c r="G56" s="4">
        <v>1100</v>
      </c>
      <c r="H56" s="4">
        <f t="shared" si="4"/>
        <v>1100</v>
      </c>
      <c r="I56" s="4">
        <v>200</v>
      </c>
      <c r="J56" s="14">
        <f t="shared" si="5"/>
        <v>1300</v>
      </c>
    </row>
    <row r="57" spans="1:10" x14ac:dyDescent="0.25">
      <c r="A57" s="3">
        <v>507</v>
      </c>
      <c r="B57" t="s">
        <v>25</v>
      </c>
      <c r="C57" s="3">
        <v>2</v>
      </c>
      <c r="D57" s="3" t="s">
        <v>10</v>
      </c>
      <c r="E57" s="10">
        <v>40826</v>
      </c>
      <c r="F57" s="9">
        <f t="shared" si="3"/>
        <v>9.5583333333333336</v>
      </c>
      <c r="G57" s="4">
        <v>1100</v>
      </c>
      <c r="H57" s="4">
        <f t="shared" si="4"/>
        <v>1100</v>
      </c>
      <c r="I57" s="4">
        <v>200</v>
      </c>
      <c r="J57" s="14">
        <f t="shared" si="5"/>
        <v>1300</v>
      </c>
    </row>
    <row r="66" spans="2:12" x14ac:dyDescent="0.25">
      <c r="K66" s="2"/>
      <c r="L66" s="2"/>
    </row>
    <row r="67" spans="2:12" x14ac:dyDescent="0.25">
      <c r="B67" s="1"/>
    </row>
  </sheetData>
  <pageMargins left="0.5" right="0.5" top="0.75" bottom="0.75" header="0.3" footer="0.3"/>
  <pageSetup scale="50" fitToHeight="2" orientation="portrait" horizontalDpi="4294967293" r:id="rId1"/>
  <headerFooter>
    <oddFooter>&amp;LYour_name&amp;CSheet_name_code&amp;RFile_name_code</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outs:outSpaceData xmlns:outs="http://schemas.microsoft.com/office/2009/outspace/metadata">
  <outs:relatedDates>
    <outs:relatedDate>
      <outs:type>3</outs:type>
      <outs:displayName>Last Modified</outs:displayName>
      <outs:dateTime>2009-10-26T04:41:08Z</outs:dateTime>
      <outs:isPinned>true</outs:isPinned>
    </outs:relatedDate>
    <outs:relatedDate>
      <outs:type>2</outs:type>
      <outs:displayName>Created</outs:displayName>
      <outs:dateTime>2009-09-20T16:19:25Z</outs:dateTime>
      <outs:isPinned>true</outs:isPinned>
    </outs:relatedDate>
    <outs:relatedDate>
      <outs:type>4</outs:type>
      <outs:displayName>Last Printed</outs:displayName>
      <outs:dateTime>2009-10-26T04:40:16Z</outs:dateTime>
      <outs:isPinned>true</outs:isPinned>
    </outs:relatedDate>
  </outs:relatedDates>
  <outs:relatedDocuments>
    <outs:relatedDocument>
      <outs:type>2</outs:type>
      <outs:displayName>Other documents in current folder</outs:displayName>
      <outs:uri/>
      <outs:isPinned>true</outs:isPinned>
    </outs:relatedDocument>
  </outs:relatedDocuments>
  <outs:relatedPeople>
    <outs:relatedPeopleItem>
      <outs:category>Author</outs:category>
      <outs:people>
        <outs:relatedPerson>
          <outs:displayName>Exploring Series</outs:displayName>
          <outs:accountName/>
        </outs:relatedPerson>
      </outs:people>
      <outs:source>0</outs:source>
      <outs:isPinned>true</outs:isPinned>
    </outs:relatedPeopleItem>
    <outs:relatedPeopleItem>
      <outs:category>Last modified by</outs:category>
      <outs:people>
        <outs:relatedPerson>
          <outs:displayName>Exploring Series</outs:displayName>
          <outs:accountName/>
        </outs:relatedPerson>
      </outs:people>
      <outs:source>0</outs:source>
      <outs:isPinned>true</outs:isPinned>
    </outs:relatedPeopleItem>
    <outs:relatedPeopleItem>
      <outs:category>Manager</outs:category>
      <outs:people/>
      <outs:source>0</outs:source>
      <outs:isPinned>false</outs:isPinned>
    </outs:relatedPeopleItem>
  </outs:relatedPeople>
  <propertyMetadataList xmlns="http://schemas.microsoft.com/office/2009/outspace/metadata">
    <propertyMetadata>
      <type>0</type>
      <propertyId>2228224</propertyId>
      <propertyName/>
      <isPinned>true</isPinned>
    </propertyMetadata>
    <propertyMetadata>
      <type>0</type>
      <propertyId>14</propertyId>
      <propertyName/>
      <isPinned>true</isPinned>
    </propertyMetadata>
    <propertyMetadata>
      <type>0</type>
      <propertyId>8</propertyId>
      <propertyName/>
      <isPinned>true</isPinned>
    </propertyMetadata>
    <propertyMetadata>
      <type>0</type>
      <propertyId>6</propertyId>
      <propertyName/>
      <isPinned>false</isPinned>
    </propertyMetadata>
    <propertyMetadata>
      <type>0</type>
      <propertyId>655365</propertyId>
      <propertyName/>
      <isPinned>false</isPinned>
    </propertyMetadata>
    <propertyMetadata>
      <type>0</type>
      <propertyId>1</propertyId>
      <propertyName/>
      <isPinned>false</isPinned>
    </propertyMetadata>
    <propertyMetadata>
      <type>0</type>
      <propertyId>0</propertyId>
      <propertyName/>
      <isPinned>true</isPinned>
    </propertyMetadata>
    <propertyMetadata>
      <type>0</type>
      <propertyId>13</propertyId>
      <propertyName/>
      <isPinned>false</isPinned>
    </propertyMetadata>
    <propertyMetadata>
      <type>0</type>
      <propertyId>1179653</propertyId>
      <propertyName/>
      <isPinned>false</isPinned>
    </propertyMetadata>
    <propertyMetadata>
      <type>0</type>
      <propertyId>22</propertyId>
      <propertyName/>
      <isPinned>false</isPinned>
    </propertyMetadata>
  </propertyMetadataList>
  <outs:corruptMetadataWasLost/>
</outs:outSpaceData>
</file>

<file path=customXml/itemProps1.xml><?xml version="1.0" encoding="utf-8"?>
<ds:datastoreItem xmlns:ds="http://schemas.openxmlformats.org/officeDocument/2006/customXml" ds:itemID="{22CEEE01-1E7E-4181-9D6A-5D60A74A7583}">
  <ds:schemaRefs>
    <ds:schemaRef ds:uri="http://schemas.microsoft.com/office/2009/outspace/metadat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Summary</vt:lpstr>
      <vt:lpstr>Rentals</vt:lpstr>
      <vt:lpstr>Rental Revenue</vt:lpstr>
      <vt:lpstr>Bedrooms</vt:lpstr>
      <vt:lpstr>Databases</vt:lpstr>
      <vt:lpstr>Databases!Print_Titles</vt:lpstr>
      <vt:lpstr>Rentals!Print_Titles</vt:lpstr>
      <vt:lpstr>Summary!Print_Titles</vt:lpstr>
    </vt:vector>
  </TitlesOfParts>
  <Company>Pearson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Exploring Series</dc:creator>
  <cp:lastModifiedBy>Lasbon Wahonya</cp:lastModifiedBy>
  <cp:lastPrinted>2018-06-30T23:04:17Z</cp:lastPrinted>
  <dcterms:created xsi:type="dcterms:W3CDTF">2009-09-20T16:19:25Z</dcterms:created>
  <dcterms:modified xsi:type="dcterms:W3CDTF">2020-10-22T09:36:39Z</dcterms:modified>
</cp:coreProperties>
</file>