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16275" windowHeight="7755"/>
  </bookViews>
  <sheets>
    <sheet name="Sheet1" sheetId="1" r:id="rId1"/>
    <sheet name="Sheet2" sheetId="2" r:id="rId2"/>
    <sheet name="Sheet3" sheetId="3" r:id="rId3"/>
  </sheets>
  <calcPr calcId="144525" calcMode="autoNoTable" iterate="1" calcOnSave="0"/>
</workbook>
</file>

<file path=xl/calcChain.xml><?xml version="1.0" encoding="utf-8"?>
<calcChain xmlns="http://schemas.openxmlformats.org/spreadsheetml/2006/main">
  <c r="O36" i="1"/>
  <c r="M34"/>
  <c r="O27"/>
  <c r="M28"/>
  <c r="F71"/>
  <c r="F70"/>
  <c r="E69"/>
  <c r="E66"/>
  <c r="E65"/>
  <c r="E64"/>
  <c r="E63"/>
  <c r="E62"/>
  <c r="D58"/>
  <c r="D57"/>
  <c r="C56"/>
  <c r="D49" l="1"/>
  <c r="D48"/>
  <c r="D47"/>
  <c r="H34"/>
  <c r="H32"/>
  <c r="I31"/>
  <c r="I30"/>
  <c r="H29"/>
  <c r="D31"/>
  <c r="D30"/>
  <c r="E29"/>
  <c r="N13"/>
  <c r="O12"/>
  <c r="L11"/>
  <c r="L10"/>
  <c r="L9"/>
  <c r="L8"/>
  <c r="O6"/>
  <c r="I18"/>
  <c r="I17"/>
  <c r="H16"/>
  <c r="I8"/>
  <c r="I7"/>
  <c r="C18"/>
  <c r="C17"/>
  <c r="C12"/>
  <c r="C11"/>
  <c r="C6"/>
  <c r="C5"/>
</calcChain>
</file>

<file path=xl/sharedStrings.xml><?xml version="1.0" encoding="utf-8"?>
<sst xmlns="http://schemas.openxmlformats.org/spreadsheetml/2006/main" count="110" uniqueCount="87">
  <si>
    <t>Section 8.1</t>
  </si>
  <si>
    <t>Question 23</t>
  </si>
  <si>
    <t>12 is what percent of 80</t>
  </si>
  <si>
    <t>answer</t>
  </si>
  <si>
    <t>Question24</t>
  </si>
  <si>
    <t>what is 24% of 125?</t>
  </si>
  <si>
    <t>Answer</t>
  </si>
  <si>
    <t xml:space="preserve">Question 25 </t>
  </si>
  <si>
    <t>77 is 22% of what number</t>
  </si>
  <si>
    <t>Question 33</t>
  </si>
  <si>
    <t>Total selling of cookie</t>
  </si>
  <si>
    <t>## cookie in millions</t>
  </si>
  <si>
    <t>Cookie sold by Nabisco's chips Ahoy is</t>
  </si>
  <si>
    <t>What percent of the total cookie was due by Chips Ahoy</t>
  </si>
  <si>
    <t>Question 47</t>
  </si>
  <si>
    <t>Population of US in 2000 to 2016 grew from 281 to 323</t>
  </si>
  <si>
    <t>#####population in million</t>
  </si>
  <si>
    <t>start</t>
  </si>
  <si>
    <t>end</t>
  </si>
  <si>
    <t>difference</t>
  </si>
  <si>
    <t>percent increase</t>
  </si>
  <si>
    <t>Question 81</t>
  </si>
  <si>
    <t>New car cost</t>
  </si>
  <si>
    <t xml:space="preserve">Depreciates at a rate of </t>
  </si>
  <si>
    <t>What would be the value of the car after 4 years</t>
  </si>
  <si>
    <t>Year</t>
  </si>
  <si>
    <t>value</t>
  </si>
  <si>
    <t>retain percentage of car</t>
  </si>
  <si>
    <t xml:space="preserve">After 4 years the value of the car will be </t>
  </si>
  <si>
    <t>Section 8.2</t>
  </si>
  <si>
    <t>Question 42</t>
  </si>
  <si>
    <t>Jonathon wants to defer payment</t>
  </si>
  <si>
    <t>Amount</t>
  </si>
  <si>
    <t xml:space="preserve">period  in months </t>
  </si>
  <si>
    <t xml:space="preserve">Annual interest </t>
  </si>
  <si>
    <t>What  will be his total payment?</t>
  </si>
  <si>
    <t>interest in 4 months will be</t>
  </si>
  <si>
    <t xml:space="preserve">Total amount </t>
  </si>
  <si>
    <t>Question 58</t>
  </si>
  <si>
    <t xml:space="preserve">Annibal wants to have </t>
  </si>
  <si>
    <t>Retires in</t>
  </si>
  <si>
    <t xml:space="preserve">Investment pays an annual interest of </t>
  </si>
  <si>
    <t>Compounded  monthly</t>
  </si>
  <si>
    <t>How much must put in place for investment in order to have 200000 in future</t>
  </si>
  <si>
    <t>interest monthly</t>
  </si>
  <si>
    <t>period in months</t>
  </si>
  <si>
    <t xml:space="preserve">Principal </t>
  </si>
  <si>
    <t xml:space="preserve">Answer </t>
  </si>
  <si>
    <t>Section 8.3</t>
  </si>
  <si>
    <t>Question 25</t>
  </si>
  <si>
    <t>Use unpaid balance method to find the finance charge on the credit card account given the following</t>
  </si>
  <si>
    <t>Last month balance</t>
  </si>
  <si>
    <t>the payment</t>
  </si>
  <si>
    <t>Interest rate</t>
  </si>
  <si>
    <t>Bought skin jacket</t>
  </si>
  <si>
    <t>Return camera</t>
  </si>
  <si>
    <t>Finance charge=last month balance *interest rate per month</t>
  </si>
  <si>
    <t>interest rate per month</t>
  </si>
  <si>
    <t xml:space="preserve">Finance charge </t>
  </si>
  <si>
    <t>Question 17</t>
  </si>
  <si>
    <t>Ben is buying new boat for</t>
  </si>
  <si>
    <t>dealer charging an annual interest of</t>
  </si>
  <si>
    <t>using add-on method compute his monthly payment</t>
  </si>
  <si>
    <t>(a) Ben pays off the boat in 48 months ,his monthly payment</t>
  </si>
  <si>
    <t>Interest</t>
  </si>
  <si>
    <t>monthly payment</t>
  </si>
  <si>
    <t>(b) makes down payment of $200 how much will this reduce his payment</t>
  </si>
  <si>
    <t>down payment</t>
  </si>
  <si>
    <t>New amount</t>
  </si>
  <si>
    <t>Monthly payment</t>
  </si>
  <si>
    <t>Amount reduced</t>
  </si>
  <si>
    <t xml:space="preserve">(c ) wants his monthly payment to be $200 how must he pay for down payment </t>
  </si>
  <si>
    <t>Total amount payed</t>
  </si>
  <si>
    <t>Down payment</t>
  </si>
  <si>
    <t>Question 2</t>
  </si>
  <si>
    <t>Simple interest =Prt</t>
  </si>
  <si>
    <t>I</t>
  </si>
  <si>
    <t>r</t>
  </si>
  <si>
    <t>t</t>
  </si>
  <si>
    <t>P</t>
  </si>
  <si>
    <t>Question4</t>
  </si>
  <si>
    <t>I=Prt</t>
  </si>
  <si>
    <t xml:space="preserve"> </t>
  </si>
  <si>
    <t>Question 7</t>
  </si>
  <si>
    <t>A=P(1+rt)</t>
  </si>
  <si>
    <t>A</t>
  </si>
  <si>
    <t>Question 10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</si>
</sst>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9" fontId="0" fillId="0" borderId="0" xfId="2" applyFont="1"/>
    <xf numFmtId="9" fontId="0" fillId="0" borderId="0" xfId="0" applyNumberFormat="1"/>
    <xf numFmtId="9" fontId="2" fillId="0" borderId="0" xfId="0" applyNumberFormat="1" applyFont="1"/>
    <xf numFmtId="0" fontId="2" fillId="0" borderId="0" xfId="0" applyFont="1"/>
    <xf numFmtId="44" fontId="0" fillId="0" borderId="0" xfId="1" applyFont="1"/>
    <xf numFmtId="9" fontId="2" fillId="0" borderId="0" xfId="2" applyFont="1"/>
    <xf numFmtId="44" fontId="0" fillId="0" borderId="0" xfId="0" applyNumberFormat="1"/>
    <xf numFmtId="44" fontId="2" fillId="0" borderId="0" xfId="0" applyNumberFormat="1" applyFont="1"/>
    <xf numFmtId="0" fontId="0" fillId="0" borderId="0" xfId="2" applyNumberFormat="1" applyFont="1"/>
    <xf numFmtId="44" fontId="2" fillId="0" borderId="0" xfId="1" applyFont="1"/>
    <xf numFmtId="0" fontId="2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71"/>
  <sheetViews>
    <sheetView tabSelected="1" workbookViewId="0">
      <selection activeCell="N38" sqref="N38"/>
    </sheetView>
  </sheetViews>
  <sheetFormatPr defaultRowHeight="15"/>
  <cols>
    <col min="4" max="4" width="11.5703125" bestFit="1" customWidth="1"/>
    <col min="5" max="5" width="19.28515625" customWidth="1"/>
    <col min="6" max="6" width="14.85546875" customWidth="1"/>
    <col min="9" max="9" width="10.5703125" bestFit="1" customWidth="1"/>
    <col min="10" max="10" width="12.28515625" customWidth="1"/>
    <col min="11" max="11" width="13.85546875" customWidth="1"/>
    <col min="12" max="12" width="12.85546875" customWidth="1"/>
    <col min="13" max="13" width="11.5703125" bestFit="1" customWidth="1"/>
    <col min="14" max="14" width="13.28515625" customWidth="1"/>
    <col min="15" max="15" width="13" customWidth="1"/>
  </cols>
  <sheetData>
    <row r="1" spans="1:15">
      <c r="A1" s="4" t="s">
        <v>0</v>
      </c>
      <c r="B1" s="4"/>
    </row>
    <row r="2" spans="1:15">
      <c r="A2" s="4" t="s">
        <v>1</v>
      </c>
      <c r="B2" s="4"/>
      <c r="E2" s="4" t="s">
        <v>9</v>
      </c>
      <c r="G2" t="s">
        <v>11</v>
      </c>
      <c r="K2" s="4" t="s">
        <v>21</v>
      </c>
    </row>
    <row r="3" spans="1:15">
      <c r="A3" t="s">
        <v>2</v>
      </c>
      <c r="E3" t="s">
        <v>12</v>
      </c>
      <c r="I3" s="5">
        <v>294.60000000000002</v>
      </c>
      <c r="K3" t="s">
        <v>22</v>
      </c>
      <c r="M3" s="5">
        <v>18000</v>
      </c>
    </row>
    <row r="4" spans="1:15">
      <c r="A4">
        <v>12</v>
      </c>
      <c r="E4" t="s">
        <v>10</v>
      </c>
      <c r="I4" s="5">
        <v>3124</v>
      </c>
      <c r="K4" t="s">
        <v>23</v>
      </c>
      <c r="N4" s="1">
        <v>0.12</v>
      </c>
    </row>
    <row r="5" spans="1:15">
      <c r="A5">
        <v>80</v>
      </c>
      <c r="C5" s="1">
        <f>A4/A5</f>
        <v>0.15</v>
      </c>
      <c r="K5" t="s">
        <v>24</v>
      </c>
    </row>
    <row r="6" spans="1:15">
      <c r="B6" s="4" t="s">
        <v>3</v>
      </c>
      <c r="C6" s="3">
        <f>C5</f>
        <v>0.15</v>
      </c>
      <c r="E6" t="s">
        <v>13</v>
      </c>
      <c r="L6" t="s">
        <v>27</v>
      </c>
      <c r="O6" s="2">
        <f>1-N4</f>
        <v>0.88</v>
      </c>
    </row>
    <row r="7" spans="1:15">
      <c r="I7" s="1">
        <f>I3/I4</f>
        <v>9.4302176696542894E-2</v>
      </c>
      <c r="K7" t="s">
        <v>25</v>
      </c>
      <c r="L7" t="s">
        <v>26</v>
      </c>
    </row>
    <row r="8" spans="1:15">
      <c r="A8" s="4" t="s">
        <v>4</v>
      </c>
      <c r="B8" s="4"/>
      <c r="H8" s="4" t="s">
        <v>6</v>
      </c>
      <c r="I8" s="3">
        <f>I7</f>
        <v>9.4302176696542894E-2</v>
      </c>
      <c r="K8">
        <v>1</v>
      </c>
      <c r="L8" s="7">
        <f>M3*O6</f>
        <v>15840</v>
      </c>
    </row>
    <row r="9" spans="1:15">
      <c r="A9" t="s">
        <v>5</v>
      </c>
      <c r="K9">
        <v>2</v>
      </c>
      <c r="L9" s="7">
        <f>L8*O6</f>
        <v>13939.2</v>
      </c>
    </row>
    <row r="10" spans="1:15">
      <c r="A10" s="1">
        <v>0.24</v>
      </c>
      <c r="K10">
        <v>3</v>
      </c>
      <c r="L10" s="7">
        <f>L9*O6</f>
        <v>12266.496000000001</v>
      </c>
    </row>
    <row r="11" spans="1:15">
      <c r="A11">
        <v>125</v>
      </c>
      <c r="C11">
        <f>A10*A11</f>
        <v>30</v>
      </c>
      <c r="K11">
        <v>4</v>
      </c>
      <c r="L11" s="7">
        <f>L10*O6</f>
        <v>10794.51648</v>
      </c>
    </row>
    <row r="12" spans="1:15">
      <c r="B12" s="4" t="s">
        <v>6</v>
      </c>
      <c r="C12" s="4">
        <f>C11</f>
        <v>30</v>
      </c>
      <c r="E12" s="4" t="s">
        <v>14</v>
      </c>
      <c r="G12" t="s">
        <v>16</v>
      </c>
      <c r="K12" s="4" t="s">
        <v>28</v>
      </c>
      <c r="L12" s="4"/>
      <c r="M12" s="4"/>
      <c r="N12" s="4"/>
      <c r="O12" s="8">
        <f>L11</f>
        <v>10794.51648</v>
      </c>
    </row>
    <row r="13" spans="1:15">
      <c r="E13" t="s">
        <v>15</v>
      </c>
      <c r="M13" s="4" t="s">
        <v>6</v>
      </c>
      <c r="N13" s="8">
        <f>O12</f>
        <v>10794.51648</v>
      </c>
    </row>
    <row r="14" spans="1:15">
      <c r="A14" s="4" t="s">
        <v>7</v>
      </c>
      <c r="B14" s="4"/>
      <c r="G14" t="s">
        <v>17</v>
      </c>
      <c r="H14">
        <v>281</v>
      </c>
    </row>
    <row r="15" spans="1:15">
      <c r="A15" t="s">
        <v>8</v>
      </c>
      <c r="G15" t="s">
        <v>18</v>
      </c>
      <c r="H15">
        <v>323</v>
      </c>
    </row>
    <row r="16" spans="1:15">
      <c r="A16">
        <v>77</v>
      </c>
      <c r="G16" t="s">
        <v>19</v>
      </c>
      <c r="H16">
        <f>H15-H14</f>
        <v>42</v>
      </c>
    </row>
    <row r="17" spans="1:16">
      <c r="A17" s="1">
        <v>0.22</v>
      </c>
      <c r="C17">
        <f>A16/A17</f>
        <v>350</v>
      </c>
      <c r="G17" t="s">
        <v>20</v>
      </c>
      <c r="I17" s="1">
        <f>H16/H14</f>
        <v>0.1494661921708185</v>
      </c>
    </row>
    <row r="18" spans="1:16">
      <c r="B18" s="4" t="s">
        <v>6</v>
      </c>
      <c r="C18" s="4">
        <f>C17</f>
        <v>350</v>
      </c>
      <c r="H18" s="4" t="s">
        <v>6</v>
      </c>
      <c r="I18" s="6">
        <f>I17</f>
        <v>0.1494661921708185</v>
      </c>
    </row>
    <row r="22" spans="1:16">
      <c r="A22" s="4" t="s">
        <v>29</v>
      </c>
      <c r="B22" s="4"/>
    </row>
    <row r="23" spans="1:16">
      <c r="A23" s="4" t="s">
        <v>30</v>
      </c>
      <c r="F23" s="4" t="s">
        <v>38</v>
      </c>
      <c r="L23" s="4" t="s">
        <v>74</v>
      </c>
      <c r="N23" s="4" t="s">
        <v>80</v>
      </c>
      <c r="P23" t="s">
        <v>82</v>
      </c>
    </row>
    <row r="24" spans="1:16">
      <c r="A24" t="s">
        <v>31</v>
      </c>
      <c r="F24" t="s">
        <v>39</v>
      </c>
      <c r="I24">
        <v>200000</v>
      </c>
      <c r="L24" t="s">
        <v>75</v>
      </c>
      <c r="N24" t="s">
        <v>81</v>
      </c>
    </row>
    <row r="25" spans="1:16">
      <c r="A25" t="s">
        <v>32</v>
      </c>
      <c r="B25">
        <v>4500</v>
      </c>
      <c r="F25" t="s">
        <v>40</v>
      </c>
      <c r="H25">
        <v>20</v>
      </c>
      <c r="L25" t="s">
        <v>76</v>
      </c>
      <c r="M25" s="5">
        <v>196</v>
      </c>
      <c r="N25" t="s">
        <v>76</v>
      </c>
      <c r="O25" s="5">
        <v>1920</v>
      </c>
    </row>
    <row r="26" spans="1:16">
      <c r="A26" t="s">
        <v>33</v>
      </c>
      <c r="C26">
        <v>4</v>
      </c>
      <c r="F26" t="s">
        <v>41</v>
      </c>
      <c r="J26" s="9">
        <v>4.4999999999999998E-2</v>
      </c>
      <c r="L26" t="s">
        <v>77</v>
      </c>
      <c r="M26">
        <v>7.0000000000000007E-2</v>
      </c>
      <c r="N26" t="s">
        <v>77</v>
      </c>
      <c r="O26">
        <v>0.06</v>
      </c>
    </row>
    <row r="27" spans="1:16">
      <c r="A27" t="s">
        <v>34</v>
      </c>
      <c r="C27" s="1">
        <v>0.15</v>
      </c>
      <c r="F27" t="s">
        <v>42</v>
      </c>
      <c r="L27" t="s">
        <v>78</v>
      </c>
      <c r="M27">
        <v>2</v>
      </c>
      <c r="N27" s="4" t="s">
        <v>78</v>
      </c>
      <c r="O27" s="11">
        <f>O25/(O26*O28)</f>
        <v>4</v>
      </c>
    </row>
    <row r="28" spans="1:16">
      <c r="A28" t="s">
        <v>35</v>
      </c>
      <c r="F28" t="s">
        <v>43</v>
      </c>
      <c r="L28" s="4" t="s">
        <v>79</v>
      </c>
      <c r="M28" s="10">
        <f>M25/(M26*M27)</f>
        <v>1399.9999999999998</v>
      </c>
      <c r="N28" t="s">
        <v>79</v>
      </c>
      <c r="O28" s="5">
        <v>8000</v>
      </c>
    </row>
    <row r="29" spans="1:16">
      <c r="B29" t="s">
        <v>36</v>
      </c>
      <c r="E29" s="1">
        <f>(C26/12)*C27</f>
        <v>4.9999999999999996E-2</v>
      </c>
      <c r="G29" t="s">
        <v>32</v>
      </c>
      <c r="H29">
        <f>I24</f>
        <v>200000</v>
      </c>
    </row>
    <row r="30" spans="1:16">
      <c r="B30" t="s">
        <v>37</v>
      </c>
      <c r="D30">
        <f>B25*(1+E29)</f>
        <v>4725</v>
      </c>
      <c r="G30" t="s">
        <v>44</v>
      </c>
      <c r="I30">
        <f>J26/12</f>
        <v>3.7499999999999999E-3</v>
      </c>
    </row>
    <row r="31" spans="1:16">
      <c r="C31" s="4" t="s">
        <v>6</v>
      </c>
      <c r="D31" s="4">
        <f>D30</f>
        <v>4725</v>
      </c>
      <c r="G31" t="s">
        <v>45</v>
      </c>
      <c r="I31">
        <f>H25*12</f>
        <v>240</v>
      </c>
      <c r="L31" s="4" t="s">
        <v>83</v>
      </c>
      <c r="N31" s="4" t="s">
        <v>86</v>
      </c>
    </row>
    <row r="32" spans="1:16">
      <c r="G32" t="s">
        <v>46</v>
      </c>
      <c r="H32">
        <f>I24/((1+I30)^I31)</f>
        <v>81450.922392243534</v>
      </c>
      <c r="L32" t="s">
        <v>84</v>
      </c>
      <c r="N32" t="s">
        <v>84</v>
      </c>
    </row>
    <row r="33" spans="1:15">
      <c r="L33" t="s">
        <v>85</v>
      </c>
      <c r="M33" s="5">
        <v>1770</v>
      </c>
      <c r="N33" t="s">
        <v>85</v>
      </c>
      <c r="O33" s="5">
        <v>966</v>
      </c>
    </row>
    <row r="34" spans="1:15">
      <c r="G34" s="4" t="s">
        <v>47</v>
      </c>
      <c r="H34" s="4">
        <f>H32</f>
        <v>81450.922392243534</v>
      </c>
      <c r="L34" s="4" t="s">
        <v>79</v>
      </c>
      <c r="M34" s="10">
        <f>M33/((M35*M36)+1)</f>
        <v>1500</v>
      </c>
      <c r="N34" t="s">
        <v>79</v>
      </c>
      <c r="O34" s="5">
        <v>840</v>
      </c>
    </row>
    <row r="35" spans="1:15">
      <c r="L35" t="s">
        <v>77</v>
      </c>
      <c r="M35">
        <v>0.06</v>
      </c>
      <c r="N35" t="s">
        <v>77</v>
      </c>
      <c r="O35">
        <v>0.05</v>
      </c>
    </row>
    <row r="36" spans="1:15">
      <c r="A36" s="4" t="s">
        <v>48</v>
      </c>
      <c r="L36" t="s">
        <v>78</v>
      </c>
      <c r="M36">
        <v>3</v>
      </c>
      <c r="N36" s="4" t="s">
        <v>78</v>
      </c>
      <c r="O36" s="4">
        <f>((O33/O34)-1)/O35</f>
        <v>2.9999999999999982</v>
      </c>
    </row>
    <row r="37" spans="1:15">
      <c r="A37" s="4" t="s">
        <v>49</v>
      </c>
    </row>
    <row r="38" spans="1:15">
      <c r="A38" t="s">
        <v>50</v>
      </c>
    </row>
    <row r="39" spans="1:15">
      <c r="A39" t="s">
        <v>51</v>
      </c>
      <c r="D39">
        <v>475</v>
      </c>
    </row>
    <row r="40" spans="1:15">
      <c r="A40" t="s">
        <v>52</v>
      </c>
      <c r="D40">
        <v>225</v>
      </c>
    </row>
    <row r="41" spans="1:15">
      <c r="A41" t="s">
        <v>53</v>
      </c>
      <c r="D41" s="1">
        <v>0.18</v>
      </c>
    </row>
    <row r="42" spans="1:15">
      <c r="A42" t="s">
        <v>54</v>
      </c>
      <c r="D42">
        <v>180</v>
      </c>
    </row>
    <row r="43" spans="1:15">
      <c r="A43" t="s">
        <v>55</v>
      </c>
      <c r="D43">
        <v>145</v>
      </c>
    </row>
    <row r="45" spans="1:15">
      <c r="A45" t="s">
        <v>56</v>
      </c>
    </row>
    <row r="47" spans="1:15">
      <c r="A47" t="s">
        <v>57</v>
      </c>
      <c r="D47">
        <f>D41/12</f>
        <v>1.4999999999999999E-2</v>
      </c>
    </row>
    <row r="48" spans="1:15">
      <c r="B48" t="s">
        <v>58</v>
      </c>
      <c r="D48">
        <f>D39*D47</f>
        <v>7.125</v>
      </c>
    </row>
    <row r="49" spans="1:6">
      <c r="C49" s="4" t="s">
        <v>6</v>
      </c>
      <c r="D49" s="10">
        <f>D48</f>
        <v>7.125</v>
      </c>
    </row>
    <row r="51" spans="1:6">
      <c r="A51" s="4" t="s">
        <v>59</v>
      </c>
    </row>
    <row r="52" spans="1:6">
      <c r="A52" t="s">
        <v>60</v>
      </c>
      <c r="D52" s="5">
        <v>11000</v>
      </c>
    </row>
    <row r="53" spans="1:6">
      <c r="A53" t="s">
        <v>61</v>
      </c>
      <c r="E53">
        <v>9.1999999999999998E-2</v>
      </c>
    </row>
    <row r="54" spans="1:6">
      <c r="A54" t="s">
        <v>62</v>
      </c>
    </row>
    <row r="55" spans="1:6">
      <c r="A55" s="4" t="s">
        <v>63</v>
      </c>
      <c r="B55" s="4"/>
      <c r="C55" s="4"/>
      <c r="D55" s="4"/>
      <c r="E55" s="4"/>
      <c r="F55" s="4"/>
    </row>
    <row r="56" spans="1:6">
      <c r="B56" t="s">
        <v>64</v>
      </c>
      <c r="C56">
        <f>D52*E53*4</f>
        <v>4048</v>
      </c>
    </row>
    <row r="57" spans="1:6">
      <c r="B57" t="s">
        <v>65</v>
      </c>
      <c r="D57" s="5">
        <f>(C56+D52)/48</f>
        <v>313.5</v>
      </c>
    </row>
    <row r="58" spans="1:6">
      <c r="C58" s="4" t="s">
        <v>6</v>
      </c>
      <c r="D58" s="8">
        <f>D57</f>
        <v>313.5</v>
      </c>
    </row>
    <row r="60" spans="1:6">
      <c r="A60" s="4" t="s">
        <v>66</v>
      </c>
      <c r="B60" s="4"/>
      <c r="C60" s="4"/>
      <c r="D60" s="4"/>
      <c r="E60" s="4"/>
      <c r="F60" s="4"/>
    </row>
    <row r="61" spans="1:6">
      <c r="C61" t="s">
        <v>67</v>
      </c>
      <c r="E61">
        <v>200</v>
      </c>
    </row>
    <row r="62" spans="1:6">
      <c r="C62" t="s">
        <v>68</v>
      </c>
      <c r="E62" s="7">
        <f>D52-E61</f>
        <v>10800</v>
      </c>
    </row>
    <row r="63" spans="1:6">
      <c r="C63" t="s">
        <v>64</v>
      </c>
      <c r="E63" s="7">
        <f>E62*E53*4</f>
        <v>3974.4</v>
      </c>
    </row>
    <row r="64" spans="1:6">
      <c r="C64" t="s">
        <v>69</v>
      </c>
      <c r="E64">
        <f>(E63+E62)/48</f>
        <v>307.8</v>
      </c>
    </row>
    <row r="65" spans="1:6">
      <c r="C65" t="s">
        <v>70</v>
      </c>
      <c r="E65" s="7">
        <f>D58-E64</f>
        <v>5.6999999999999886</v>
      </c>
    </row>
    <row r="66" spans="1:6">
      <c r="C66" s="4"/>
      <c r="D66" s="4" t="s">
        <v>6</v>
      </c>
      <c r="E66" s="8">
        <f>E65</f>
        <v>5.6999999999999886</v>
      </c>
    </row>
    <row r="68" spans="1:6">
      <c r="A68" s="4" t="s">
        <v>71</v>
      </c>
    </row>
    <row r="69" spans="1:6">
      <c r="C69" t="s">
        <v>72</v>
      </c>
      <c r="E69">
        <f>200*48</f>
        <v>9600</v>
      </c>
    </row>
    <row r="70" spans="1:6">
      <c r="D70" t="s">
        <v>73</v>
      </c>
      <c r="F70" s="7">
        <f>D52-E69</f>
        <v>1400</v>
      </c>
    </row>
    <row r="71" spans="1:6">
      <c r="E71" s="4" t="s">
        <v>6</v>
      </c>
      <c r="F71" s="8">
        <f>F70</f>
        <v>1400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ALVONIAH</dc:creator>
  <cp:lastModifiedBy>user</cp:lastModifiedBy>
  <dcterms:created xsi:type="dcterms:W3CDTF">2019-06-07T05:22:28Z</dcterms:created>
  <dcterms:modified xsi:type="dcterms:W3CDTF">2019-06-07T08:08:57Z</dcterms:modified>
</cp:coreProperties>
</file>