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gif" ContentType="image/gif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 tabRatio="884" firstSheet="2" activeTab="6"/>
  </bookViews>
  <sheets>
    <sheet name="PharmaCorp" sheetId="1" r:id="rId1"/>
    <sheet name="PharmaCorp Segment Info" sheetId="6" r:id="rId2"/>
    <sheet name="PharmaCorp Geographic Info" sheetId="10" r:id="rId3"/>
    <sheet name="PharmaCorp Other Rev Info" sheetId="11" r:id="rId4"/>
    <sheet name="PharmaCorp Long Term Debt" sheetId="13" r:id="rId5"/>
    <sheet name="Novartell" sheetId="9" r:id="rId6"/>
    <sheet name="AstraZoro" sheetId="4" r:id="rId7"/>
    <sheet name="Financial Ratio" sheetId="14" r:id="rId8"/>
  </sheets>
  <definedNames>
    <definedName name="OLE_LINK1" localSheetId="1">'PharmaCorp Segment Info'!$A$1</definedName>
    <definedName name="OLE_LINK6" localSheetId="4">'PharmaCorp Long Term Debt'!$B$3</definedName>
    <definedName name="_xlnm.Print_Area" localSheetId="6">AstraZoro!$A$1:$M$162</definedName>
    <definedName name="_xlnm.Print_Area" localSheetId="0">PharmaCorp!$A$1:$G$134</definedName>
    <definedName name="_xlnm.Print_Area" localSheetId="3">'PharmaCorp Other Rev Info'!$A$1:$Q$62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3" i="14" l="1"/>
  <c r="B23" i="14"/>
  <c r="C22" i="14"/>
  <c r="B22" i="14"/>
  <c r="C21" i="14"/>
  <c r="B21" i="14"/>
  <c r="C20" i="14"/>
  <c r="B20" i="14"/>
  <c r="C15" i="14"/>
  <c r="B15" i="14"/>
  <c r="C14" i="14"/>
  <c r="B14" i="14"/>
  <c r="C13" i="14"/>
  <c r="B13" i="14"/>
  <c r="C12" i="14"/>
  <c r="B12" i="14"/>
  <c r="C7" i="14"/>
  <c r="B7" i="14"/>
  <c r="C6" i="14"/>
  <c r="B6" i="14"/>
  <c r="C5" i="14"/>
  <c r="B5" i="14"/>
  <c r="C4" i="14"/>
  <c r="B4" i="14"/>
  <c r="C3" i="14"/>
  <c r="B3" i="14"/>
</calcChain>
</file>

<file path=xl/sharedStrings.xml><?xml version="1.0" encoding="utf-8"?>
<sst xmlns="http://schemas.openxmlformats.org/spreadsheetml/2006/main" count="1148" uniqueCount="494">
  <si>
    <t>Consolidated Balance Sheets (USD $)</t>
  </si>
  <si>
    <t>In Millions, except Share data, unless otherwise specified</t>
  </si>
  <si>
    <t>Assets</t>
  </si>
  <si>
    <t>Cash and cash equivalents</t>
  </si>
  <si>
    <t>Short-term investments</t>
  </si>
  <si>
    <t>Inventories</t>
  </si>
  <si>
    <t>Taxes and other current assets</t>
  </si>
  <si>
    <t>Assets of discontinued operations and other assets held for sale</t>
  </si>
  <si>
    <t>Total current assets</t>
  </si>
  <si>
    <t>Long-term investments</t>
  </si>
  <si>
    <t>Property, plant and equipment, less accumulated depreciation</t>
  </si>
  <si>
    <t>Goodwill</t>
  </si>
  <si>
    <t>Identifiable intangible assets, less accumulated amortization</t>
  </si>
  <si>
    <t>Taxes and other noncurrent assets</t>
  </si>
  <si>
    <t>Total assets</t>
  </si>
  <si>
    <t>Accounts payable</t>
  </si>
  <si>
    <t>Dividends payable</t>
  </si>
  <si>
    <t>Income taxes payable</t>
  </si>
  <si>
    <t>Accrued compensation and related items</t>
  </si>
  <si>
    <t>Other current liabilities</t>
  </si>
  <si>
    <t>Liabilities of discontinued operations</t>
  </si>
  <si>
    <t>Total current liabilities</t>
  </si>
  <si>
    <t>Long-term debt</t>
  </si>
  <si>
    <t>Pension benefit obligations</t>
  </si>
  <si>
    <t>Postretirement benefit obligations</t>
  </si>
  <si>
    <t>Noncurrent deferred tax liabilities</t>
  </si>
  <si>
    <t>Other taxes payable</t>
  </si>
  <si>
    <t>Other noncurrent liabilities</t>
  </si>
  <si>
    <t>Total liabilities</t>
  </si>
  <si>
    <t>  </t>
  </si>
  <si>
    <t>Additional paid-in capital</t>
  </si>
  <si>
    <t>Employee benefit trusts</t>
  </si>
  <si>
    <t>Retained earnings</t>
  </si>
  <si>
    <t>Accumulated other comprehensive loss</t>
  </si>
  <si>
    <t>Equity attributable to noncontrolling interests</t>
  </si>
  <si>
    <t>Total equity</t>
  </si>
  <si>
    <t>Total liabilities and equity</t>
  </si>
  <si>
    <t>Consolidated Statements of Income (USD $)</t>
  </si>
  <si>
    <t>In Millions, except Per Share data, unless otherwise specified</t>
  </si>
  <si>
    <t>Revenues</t>
  </si>
  <si>
    <t>Costs and expenses:</t>
  </si>
  <si>
    <t>Cost of sales</t>
  </si>
  <si>
    <t>Selling, informational and administrative expenses</t>
  </si>
  <si>
    <t>Research and development expenses</t>
  </si>
  <si>
    <t>Amortization of intangible assets</t>
  </si>
  <si>
    <t>Restructuring charges and certain acquisition-related costs</t>
  </si>
  <si>
    <t>Other deductions––net</t>
  </si>
  <si>
    <t>Income from continuing operations before provision for taxes on income</t>
  </si>
  <si>
    <t>Provision for taxes on income</t>
  </si>
  <si>
    <t>Income from continuing operations</t>
  </si>
  <si>
    <t>Discontinued operations:</t>
  </si>
  <si>
    <t>Income/(loss) from discontinued operations––net of tax</t>
  </si>
  <si>
    <t>Gain/(loss) on sale of discontinued operations––net of tax</t>
  </si>
  <si>
    <t>Discontinued operations––net of tax</t>
  </si>
  <si>
    <t>Net income before allocation to noncontrolling interests</t>
  </si>
  <si>
    <t>Less: Net income attributable to noncontrolling interests</t>
  </si>
  <si>
    <t>Earnings per common share––basic:</t>
  </si>
  <si>
    <t>Earnings per common share––diluted:</t>
  </si>
  <si>
    <t>Weighted-average shares––basic</t>
  </si>
  <si>
    <t>Weighted-average shares––diluted</t>
  </si>
  <si>
    <t>Cash dividends paid per common share</t>
  </si>
  <si>
    <t>Consolidated Statements of Cash Flows (USD $)</t>
  </si>
  <si>
    <t>In Millions, unless otherwise specified</t>
  </si>
  <si>
    <t>Operating Activities</t>
  </si>
  <si>
    <t>Adjustments to reconcile net income before allocation to noncontrolling interests to net cash provided by operating activities:</t>
  </si>
  <si>
    <t>Depreciation and amortization</t>
  </si>
  <si>
    <t>Share-based compensation expense</t>
  </si>
  <si>
    <t>Asset write-offs and impairment charges</t>
  </si>
  <si>
    <t>(Gain)/loss on sale of discontinued operations</t>
  </si>
  <si>
    <t>Deferred taxes from continuing operations</t>
  </si>
  <si>
    <t>Deferred taxes from discontinued operations</t>
  </si>
  <si>
    <t>Benefit plan contributions (in excess of)/less than expense</t>
  </si>
  <si>
    <t>Other non-cash adjustments, net</t>
  </si>
  <si>
    <t>Other changes in assets and liabilities, net of acquisitions and divestitures:</t>
  </si>
  <si>
    <t>Accounts receivable</t>
  </si>
  <si>
    <t>Other assets</t>
  </si>
  <si>
    <t>Other liabilities</t>
  </si>
  <si>
    <t>Other tax accounts, net</t>
  </si>
  <si>
    <t>Net cash provided by operating activities</t>
  </si>
  <si>
    <t>Investing Activities</t>
  </si>
  <si>
    <t>Purchases of property, plant and equipment</t>
  </si>
  <si>
    <t>Purchases of short-term investments</t>
  </si>
  <si>
    <t>Proceeds from redemptions and sales of short-term investments</t>
  </si>
  <si>
    <t>Net proceeds from redemptions and sales of short-term investments with original maturities of 90 days or less</t>
  </si>
  <si>
    <t>Purchases of long-term investments</t>
  </si>
  <si>
    <t>Proceeds from redemptions and sales of long-term investments</t>
  </si>
  <si>
    <t>Acquisitions, net of cash acquired</t>
  </si>
  <si>
    <t>Proceeds from sale of businesses</t>
  </si>
  <si>
    <t>Other investing activities</t>
  </si>
  <si>
    <t>Net cash provided by/(used in) investing activities</t>
  </si>
  <si>
    <t>Financing Activities</t>
  </si>
  <si>
    <t>Proceeds from short-term borrowings</t>
  </si>
  <si>
    <t>Principal payments on short-term borrowings</t>
  </si>
  <si>
    <t>Net payments on short-term borrowings with original maturities of 90 days or less</t>
  </si>
  <si>
    <t>Principal payments on long-term debt</t>
  </si>
  <si>
    <t>Purchases of common stock</t>
  </si>
  <si>
    <t>Cash dividends paid</t>
  </si>
  <si>
    <t>Other financing activities</t>
  </si>
  <si>
    <t>Net cash used in financing activities</t>
  </si>
  <si>
    <t>Effect of exchange-rate changes on cash and cash equivalents</t>
  </si>
  <si>
    <t>Net increase/(decrease) in cash and cash equivalents</t>
  </si>
  <si>
    <t>Cash and cash equivalents, beginning</t>
  </si>
  <si>
    <t>Cash and cash equivalents, ending</t>
  </si>
  <si>
    <t>Cash paid during the period for:</t>
  </si>
  <si>
    <t>Income taxes</t>
  </si>
  <si>
    <t>Interest</t>
  </si>
  <si>
    <t>CONSOLIDATED BALANCE SHEETS</t>
  </si>
  <si>
    <t>$ m</t>
  </si>
  <si>
    <t>Non-current assets</t>
  </si>
  <si>
    <t>Property, plant &amp; equipment</t>
  </si>
  <si>
    <t>Intangible assets other than goodwill</t>
  </si>
  <si>
    <t>Investments in associated companies</t>
  </si>
  <si>
    <t>Deferred tax assets</t>
  </si>
  <si>
    <t>Financial assets</t>
  </si>
  <si>
    <t>Other non-current assets</t>
  </si>
  <si>
    <t>Total non-current assets</t>
  </si>
  <si>
    <t>Current assets</t>
  </si>
  <si>
    <t>Trade receivables</t>
  </si>
  <si>
    <t>Marketable securities and derivative financial instruments</t>
  </si>
  <si>
    <t>Other current assets</t>
  </si>
  <si>
    <t>Equity and liabilities</t>
  </si>
  <si>
    <t>Equity</t>
  </si>
  <si>
    <t>Share capital</t>
  </si>
  <si>
    <t>Treasury shares</t>
  </si>
  <si>
    <t>)</t>
  </si>
  <si>
    <t>Reserves</t>
  </si>
  <si>
    <t>Non-controlling interests</t>
  </si>
  <si>
    <t>Liabilities</t>
  </si>
  <si>
    <t>Non-current liabilities</t>
  </si>
  <si>
    <t>Financial debt</t>
  </si>
  <si>
    <t>Deferred tax liabilities</t>
  </si>
  <si>
    <t>Provisions and other non-current liabilities</t>
  </si>
  <si>
    <t>Total non-current liabilities</t>
  </si>
  <si>
    <t>Current liabilities</t>
  </si>
  <si>
    <t>Trade payables</t>
  </si>
  <si>
    <t>Financial debt and derivative financial instruments</t>
  </si>
  <si>
    <t>Current income tax liabilities</t>
  </si>
  <si>
    <t>Provisions and other current liabilities</t>
  </si>
  <si>
    <t>Total equity and liabilities</t>
  </si>
  <si>
    <t>CONSOLIDATED INCOME STATEMENTS</t>
  </si>
  <si>
    <t>Net sales</t>
  </si>
  <si>
    <t>Other revenues</t>
  </si>
  <si>
    <t>Cost of goods sold</t>
  </si>
  <si>
    <t>Gross profit</t>
  </si>
  <si>
    <t>Marketing &amp; Sales</t>
  </si>
  <si>
    <t>Research &amp; Development</t>
  </si>
  <si>
    <t>General &amp; Administration</t>
  </si>
  <si>
    <t>Other income</t>
  </si>
  <si>
    <t>Other expense</t>
  </si>
  <si>
    <t>(1,859</t>
  </si>
  <si>
    <t>Operating income</t>
  </si>
  <si>
    <t>Income from associated companies</t>
  </si>
  <si>
    <t>Interest expense</t>
  </si>
  <si>
    <t>Other financial income and expense</t>
  </si>
  <si>
    <t>(96</t>
  </si>
  <si>
    <t>(2</t>
  </si>
  <si>
    <t>Income before taxes</t>
  </si>
  <si>
    <t>Taxes</t>
  </si>
  <si>
    <t>(1,625</t>
  </si>
  <si>
    <t>(1,528</t>
  </si>
  <si>
    <t>(1,733</t>
  </si>
  <si>
    <t>Net income</t>
  </si>
  <si>
    <t>Attributable to:</t>
  </si>
  <si>
    <t>Basic earnings per share ($)</t>
  </si>
  <si>
    <t>Diluted earnings per share ($)</t>
  </si>
  <si>
    <t>CONSOLIDATED CASH FLOW STATEMENTS</t>
  </si>
  <si>
    <t xml:space="preserve">Net income </t>
  </si>
  <si>
    <t>Reversal of non-cash items</t>
  </si>
  <si>
    <t>Dividends received from associated companies and others</t>
  </si>
  <si>
    <t>Interest received</t>
  </si>
  <si>
    <t>Interest paid</t>
  </si>
  <si>
    <t>(594</t>
  </si>
  <si>
    <t>(640</t>
  </si>
  <si>
    <t>Other financial receipts</t>
  </si>
  <si>
    <t>Other financial payments</t>
  </si>
  <si>
    <t>(22</t>
  </si>
  <si>
    <t>(47</t>
  </si>
  <si>
    <t>(145</t>
  </si>
  <si>
    <t>Taxes paid</t>
  </si>
  <si>
    <t>(2,022</t>
  </si>
  <si>
    <t>(2,435</t>
  </si>
  <si>
    <t>(2,616</t>
  </si>
  <si>
    <t xml:space="preserve">Cash flows before working capital and provision changes </t>
  </si>
  <si>
    <t>Restructuring payments and other cash payments from provisions</t>
  </si>
  <si>
    <t>(1,173</t>
  </si>
  <si>
    <t>(1,471</t>
  </si>
  <si>
    <t>(1,281</t>
  </si>
  <si>
    <t>Change in net current assets and other operating cash flow items</t>
  </si>
  <si>
    <t>(140</t>
  </si>
  <si>
    <t>(113</t>
  </si>
  <si>
    <t xml:space="preserve">Cash flows from operating activities </t>
  </si>
  <si>
    <t>Purchase of property, plant &amp; equipment</t>
  </si>
  <si>
    <t>(2,698</t>
  </si>
  <si>
    <t>(2,167</t>
  </si>
  <si>
    <t>(1,678</t>
  </si>
  <si>
    <t>Proceeds from sales of property, plant &amp; equipment</t>
  </si>
  <si>
    <t>Purchase of intangible assets</t>
  </si>
  <si>
    <t>(370</t>
  </si>
  <si>
    <t>(220</t>
  </si>
  <si>
    <t>(554</t>
  </si>
  <si>
    <t>Proceeds from sales of intangible assets</t>
  </si>
  <si>
    <t>Purchase of financial assets</t>
  </si>
  <si>
    <t>(180</t>
  </si>
  <si>
    <t>(139</t>
  </si>
  <si>
    <t>(124</t>
  </si>
  <si>
    <t>Proceeds from sales of financial assets</t>
  </si>
  <si>
    <t>Purchase of other non-current assets</t>
  </si>
  <si>
    <t>(48</t>
  </si>
  <si>
    <t>Proceeds from sales of other non-current assets</t>
  </si>
  <si>
    <t>Acquisitions of interests in associated companies</t>
  </si>
  <si>
    <t>(12</t>
  </si>
  <si>
    <t>Acquisitions and divestments of businesses</t>
  </si>
  <si>
    <t>(1,741</t>
  </si>
  <si>
    <t>(569</t>
  </si>
  <si>
    <t>(26,666</t>
  </si>
  <si>
    <t>Purchase of marketable securities</t>
  </si>
  <si>
    <t>(1,639</t>
  </si>
  <si>
    <t>(1,750</t>
  </si>
  <si>
    <t>(40,569</t>
  </si>
  <si>
    <t>Proceeds from sales of marketable securities</t>
  </si>
  <si>
    <t xml:space="preserve">Cash flows used in investing activities </t>
  </si>
  <si>
    <t>(5,675</t>
  </si>
  <si>
    <t>(792</t>
  </si>
  <si>
    <t>(15,756</t>
  </si>
  <si>
    <t>Acquisition of treasury shares</t>
  </si>
  <si>
    <t>(505</t>
  </si>
  <si>
    <t>(3,628</t>
  </si>
  <si>
    <t>(311</t>
  </si>
  <si>
    <t>Disposal of treasury shares</t>
  </si>
  <si>
    <t>Increase in non-current financial debt</t>
  </si>
  <si>
    <t>Repayment of non-current financial debt</t>
  </si>
  <si>
    <t>(704</t>
  </si>
  <si>
    <t>(28</t>
  </si>
  <si>
    <t>(5</t>
  </si>
  <si>
    <t>Change in current financial debt</t>
  </si>
  <si>
    <t>(1,737</t>
  </si>
  <si>
    <t>(3,054</t>
  </si>
  <si>
    <t>Proceeds from issuance of share capital to third parties</t>
  </si>
  <si>
    <t>Acquisition of non-controlling interests</t>
  </si>
  <si>
    <t>(6</t>
  </si>
  <si>
    <t>(3,187</t>
  </si>
  <si>
    <t>(32</t>
  </si>
  <si>
    <t>Dividends paid to non-controlling interests and other financing cash flows</t>
  </si>
  <si>
    <t>(86</t>
  </si>
  <si>
    <t>(203</t>
  </si>
  <si>
    <t>(64</t>
  </si>
  <si>
    <t>(6,030</t>
  </si>
  <si>
    <t>(5,368</t>
  </si>
  <si>
    <t>(4,486</t>
  </si>
  <si>
    <t xml:space="preserve">Cash flows used in financing activities </t>
  </si>
  <si>
    <t>(6,675</t>
  </si>
  <si>
    <t>(15,024</t>
  </si>
  <si>
    <t>Net effect of currency translation on cash and cash equivalents</t>
  </si>
  <si>
    <t>(1</t>
  </si>
  <si>
    <t>(103</t>
  </si>
  <si>
    <t xml:space="preserve">Net change in cash and cash equivalents </t>
  </si>
  <si>
    <t>(1,610</t>
  </si>
  <si>
    <t>Cash and cash equivalents at January 1</t>
  </si>
  <si>
    <t xml:space="preserve">Cash and cash equivalents at December 31 </t>
  </si>
  <si>
    <t>Property, plant and equipment</t>
  </si>
  <si>
    <t>Other investments</t>
  </si>
  <si>
    <t>Derivative financial instruments</t>
  </si>
  <si>
    <t>Trade and other receivables</t>
  </si>
  <si>
    <t>Trade and other payables</t>
  </si>
  <si>
    <t>Net assets</t>
  </si>
  <si>
    <t>Share premium account</t>
  </si>
  <si>
    <t>Other reserves</t>
  </si>
  <si>
    <t>Cash generated from operations</t>
  </si>
  <si>
    <t>Net cash inflow from operating activities</t>
  </si>
  <si>
    <t>Purchase of property, plant and equipment</t>
  </si>
  <si>
    <t>–</t>
  </si>
  <si>
    <t>Net cash outflow from investing activities</t>
  </si>
  <si>
    <t>Net cash outflow from financing activities</t>
  </si>
  <si>
    <t xml:space="preserve">at 31 December </t>
  </si>
  <si>
    <t>$m</t>
  </si>
  <si>
    <t>Intangible assets</t>
  </si>
  <si>
    <t>Other receivables</t>
  </si>
  <si>
    <t>Income tax receivable</t>
  </si>
  <si>
    <t>Interest-bearing loans and borrowings</t>
  </si>
  <si>
    <t>) </t>
  </si>
  <si>
    <t>(125</t>
  </si>
  <si>
    <t>(8,975</t>
  </si>
  <si>
    <t>(8,661</t>
  </si>
  <si>
    <t>(3</t>
  </si>
  <si>
    <t>(8</t>
  </si>
  <si>
    <t>Provisions</t>
  </si>
  <si>
    <t>(1,388</t>
  </si>
  <si>
    <t>(1,095</t>
  </si>
  <si>
    <t>Income tax payable</t>
  </si>
  <si>
    <t>(2,862</t>
  </si>
  <si>
    <t>(3,390</t>
  </si>
  <si>
    <t>(6,898</t>
  </si>
  <si>
    <t>(13,903</t>
  </si>
  <si>
    <t>(15,752</t>
  </si>
  <si>
    <t>(16,787</t>
  </si>
  <si>
    <t>(9,097</t>
  </si>
  <si>
    <t>(3,145</t>
  </si>
  <si>
    <t>Retirement benefit obligations</t>
  </si>
  <si>
    <t>(2,674</t>
  </si>
  <si>
    <t>(2,472</t>
  </si>
  <si>
    <t>(474</t>
  </si>
  <si>
    <t>(843</t>
  </si>
  <si>
    <t>Other payables</t>
  </si>
  <si>
    <t>(1,001</t>
  </si>
  <si>
    <t>(385</t>
  </si>
  <si>
    <t>(373</t>
  </si>
  <si>
    <t>        (15,679</t>
  </si>
  <si>
    <t>        (13,606</t>
  </si>
  <si>
    <t>        (15,930</t>
  </si>
  <si>
    <t>(29,582</t>
  </si>
  <si>
    <t>(29,358</t>
  </si>
  <si>
    <t>(32,717</t>
  </si>
  <si>
    <t>Capital and reserves attributable to equity holders of the Company</t>
  </si>
  <si>
    <t>Capital redemption reserve</t>
  </si>
  <si>
    <t>Merger reserve</t>
  </si>
  <si>
    <t xml:space="preserve">for the year ended 31 December </t>
  </si>
  <si>
    <t>Revenue</t>
  </si>
  <si>
    <t>(6,389</t>
  </si>
  <si>
    <t>Distribution costs</t>
  </si>
  <si>
    <t>(320</t>
  </si>
  <si>
    <t>(346</t>
  </si>
  <si>
    <t>(335</t>
  </si>
  <si>
    <t>Research and development expense</t>
  </si>
  <si>
    <t>(5,318</t>
  </si>
  <si>
    <t>Selling, general and administrative costs</t>
  </si>
  <si>
    <t>(10,445</t>
  </si>
  <si>
    <t>Profit on disposal of subsidiary</t>
  </si>
  <si>
    <t>Other operating income and expense</t>
  </si>
  <si>
    <t>Operating profit</t>
  </si>
  <si>
    <t>Finance income</t>
  </si>
  <si>
    <t>Finance expense</t>
  </si>
  <si>
    <t>(958</t>
  </si>
  <si>
    <t>(980</t>
  </si>
  <si>
    <t>(1,033</t>
  </si>
  <si>
    <t>Profit before tax</t>
  </si>
  <si>
    <t>Taxation</t>
  </si>
  <si>
    <t>(1,391</t>
  </si>
  <si>
    <t>(2,351</t>
  </si>
  <si>
    <t>(2,896</t>
  </si>
  <si>
    <t>Profit for the period</t>
  </si>
  <si>
    <t>Other comprehensive income:</t>
  </si>
  <si>
    <t>Foreign exchange arising on consolidation</t>
  </si>
  <si>
    <t>(60</t>
  </si>
  <si>
    <t>Foreign exchange differences on borrowings designated in net investment hedges</t>
  </si>
  <si>
    <t>(46</t>
  </si>
  <si>
    <t>Fair value movements on derivatives designated in net investment hedges</t>
  </si>
  <si>
    <t>Amortisation of loss on cash flow hedge</t>
  </si>
  <si>
    <t>Net available for sale gains taken to equity</t>
  </si>
  <si>
    <t>Actuarial loss for the period</t>
  </si>
  <si>
    <t>(85</t>
  </si>
  <si>
    <t>(741</t>
  </si>
  <si>
    <t>Income tax relating to components of other comprehensive income</t>
  </si>
  <si>
    <t>(61</t>
  </si>
  <si>
    <t>Other comprehensive income for the period, net of tax</t>
  </si>
  <si>
    <t>(546</t>
  </si>
  <si>
    <t>Total comprehensive income for the period</t>
  </si>
  <si>
    <t>Profit attributable to:</t>
  </si>
  <si>
    <t>Owners of the Parent</t>
  </si>
  <si>
    <t>Total comprehensive income attributable to:</t>
  </si>
  <si>
    <t>Basic earnings per $0.25 Ordinary Share</t>
  </si>
  <si>
    <t>Diluted earnings per $0.25 Ordinary Share</t>
  </si>
  <si>
    <t>Weighted average number of Ordinary Shares in issue (millions)</t>
  </si>
  <si>
    <t>Diluted weighted average number of Ordinary Shares in issue (millions)</t>
  </si>
  <si>
    <t>Dividends declared and paid in the period</t>
  </si>
  <si>
    <t xml:space="preserve">All activities were in respect of continuing operations. </t>
  </si>
  <si>
    <t xml:space="preserve">$m means millions of US dollars. </t>
  </si>
  <si>
    <t>Cash flows from operating activities</t>
  </si>
  <si>
    <t>Finance income and expense</t>
  </si>
  <si>
    <t>Depreciation, amortisation and impairment</t>
  </si>
  <si>
    <t>Decrease/(increase) in trade and other receivables</t>
  </si>
  <si>
    <t>(1,108</t>
  </si>
  <si>
    <t>(Increase)/decrease in inventories</t>
  </si>
  <si>
    <t>(256</t>
  </si>
  <si>
    <t>(Decrease)/increase in trade and other payables and provisions</t>
  </si>
  <si>
    <t>(1,311</t>
  </si>
  <si>
    <t>(16</t>
  </si>
  <si>
    <t>(1,483</t>
  </si>
  <si>
    <t>Non-cash and other movements</t>
  </si>
  <si>
    <t>(424</t>
  </si>
  <si>
    <t>(597</t>
  </si>
  <si>
    <t>(463</t>
  </si>
  <si>
    <t>(545</t>
  </si>
  <si>
    <t>(548</t>
  </si>
  <si>
    <t>(641</t>
  </si>
  <si>
    <t>Tax paid</t>
  </si>
  <si>
    <t>(2,043</t>
  </si>
  <si>
    <t>(3,999</t>
  </si>
  <si>
    <t>(2,533</t>
  </si>
  <si>
    <t>Cash flows from investing activities</t>
  </si>
  <si>
    <t>Acquisitions of business operations</t>
  </si>
  <si>
    <t>(1,187</t>
  </si>
  <si>
    <t>(348</t>
  </si>
  <si>
    <t>Movement in short-term investments and fixed deposits</t>
  </si>
  <si>
    <t>(672</t>
  </si>
  <si>
    <t>(791</t>
  </si>
  <si>
    <t>Disposal of property, plant and equipment</t>
  </si>
  <si>
    <t>(3,947</t>
  </si>
  <si>
    <t>(458</t>
  </si>
  <si>
    <t>(1,390</t>
  </si>
  <si>
    <t>Disposal of intangible assets</t>
  </si>
  <si>
    <t>Purchase of non-current asset investments</t>
  </si>
  <si>
    <t>(11</t>
  </si>
  <si>
    <t>(34</t>
  </si>
  <si>
    <t>Disposal of non-current asset investments</t>
  </si>
  <si>
    <t>Net cash received on disposal of subsidiary</t>
  </si>
  <si>
    <t>Dividends received</t>
  </si>
  <si>
    <t>Payments made by subsidiaries to non-controlling interests</t>
  </si>
  <si>
    <t>(20</t>
  </si>
  <si>
    <t>(10</t>
  </si>
  <si>
    <t>(2,226</t>
  </si>
  <si>
    <t>Net cash inflow before financing activities</t>
  </si>
  <si>
    <t>Cash flows from financing activities</t>
  </si>
  <si>
    <t>Proceeds from issue of share capital</t>
  </si>
  <si>
    <t>Repurchase of shares</t>
  </si>
  <si>
    <t>(2,635</t>
  </si>
  <si>
    <t>(6,015</t>
  </si>
  <si>
    <t>(2,604</t>
  </si>
  <si>
    <t>Repayment of obligations under finance leases</t>
  </si>
  <si>
    <t>(17</t>
  </si>
  <si>
    <t>Issue of loans</t>
  </si>
  <si>
    <t>Repayment of loans</t>
  </si>
  <si>
    <t>Dividends paid</t>
  </si>
  <si>
    <t>(3,665</t>
  </si>
  <si>
    <t>(3,764</t>
  </si>
  <si>
    <t>(3,361</t>
  </si>
  <si>
    <t>Hedge contracts relating to dividend payments</t>
  </si>
  <si>
    <t>(114</t>
  </si>
  <si>
    <t>Movement in short-term borrowings</t>
  </si>
  <si>
    <t>(4,923</t>
  </si>
  <si>
    <t>(9,321</t>
  </si>
  <si>
    <t>(7,334</t>
  </si>
  <si>
    <t>Net increase/(decrease) in cash and cash equivalents in the period</t>
  </si>
  <si>
    <t>(3,522</t>
  </si>
  <si>
    <t>Cash and cash equivalents at the beginning of the period</t>
  </si>
  <si>
    <t>Exchange rate effects</t>
  </si>
  <si>
    <t>(4</t>
  </si>
  <si>
    <t>(25</t>
  </si>
  <si>
    <t>Cash and cash equivalents at the end of the period</t>
  </si>
  <si>
    <t>20-F FILINGS</t>
  </si>
  <si>
    <t>10-K FILINGS</t>
  </si>
  <si>
    <t>Total shareholders’ equity</t>
  </si>
  <si>
    <t>—</t>
  </si>
  <si>
    <t>$</t>
  </si>
  <si>
    <t>As of December 31,</t>
  </si>
  <si>
    <t>Issued share capital and reserves attributable to novartell AG shareholders</t>
  </si>
  <si>
    <t>Shareholders of novartell AG</t>
  </si>
  <si>
    <t>Dividends paid to shareholders of novartell AG</t>
  </si>
  <si>
    <t>Net income attributable to PharmaCorp Inc.</t>
  </si>
  <si>
    <t>Income from continuing operations attributable to PharmaCorp Inc. common shareholders</t>
  </si>
  <si>
    <t>Net income attributable to PharmaCorp Inc. common shareholders</t>
  </si>
  <si>
    <t>(unaudited)</t>
  </si>
  <si>
    <t>(audited)</t>
  </si>
  <si>
    <t xml:space="preserve">                     (unaudited)</t>
  </si>
  <si>
    <t xml:space="preserve">                                                     (unaudited)</t>
  </si>
  <si>
    <t>Dec. 31, 2015</t>
  </si>
  <si>
    <t>Dec. 31, 2014</t>
  </si>
  <si>
    <t>Accounts receivable, less allowance for doubtful accounts, 2015—$374; 2014—$226</t>
  </si>
  <si>
    <t>Short-term borrowings, including current portion of long-term debt: 2015—$2,449; 2014—$6</t>
  </si>
  <si>
    <t>Preferred stock, without par value, at stated value; 27 shares authorized; issued: 2015—967; 2014—1,112</t>
  </si>
  <si>
    <t>Common stock, $0.05 par value; 12,000 shares authorized; issued: 2015—8,956; 2014—8,902</t>
  </si>
  <si>
    <t>Treasury stock, shares at cost: 2015—1,680; 2014—1,327</t>
  </si>
  <si>
    <t>Dec. 31, 2013</t>
  </si>
  <si>
    <t>            2015</t>
  </si>
  <si>
    <t>            2014</t>
  </si>
  <si>
    <t>            2013</t>
  </si>
  <si>
    <t>(At December 31, 2015 and 2014)</t>
  </si>
  <si>
    <t>(For the years ended December 31, 2015, 2014 and 2013)</t>
  </si>
  <si>
    <t>NOVARTELL GROUP CONSOLIDATED FINANCIAL STATEMENTS</t>
  </si>
  <si>
    <t>ASSETS</t>
  </si>
  <si>
    <t>PharmaCorp</t>
  </si>
  <si>
    <t>LIABILITIES AND EQUITIES</t>
  </si>
  <si>
    <t>AstraZoro</t>
  </si>
  <si>
    <t>Consolidated Balance Sheet</t>
  </si>
  <si>
    <t>Consolidated Statements of Income</t>
  </si>
  <si>
    <t xml:space="preserve">Consolidated Statements of Cash Flows </t>
  </si>
  <si>
    <t>NOVARTELLGROUP CONSOLIDATED FINANCIAL STATEMENTS</t>
  </si>
  <si>
    <t>The following table provides the components of senior unsecured long-term debt:</t>
  </si>
  <si>
    <t>Maturity Date</t>
  </si>
  <si>
    <t>March 2022</t>
  </si>
  <si>
    <r>
      <t>3.625% (</t>
    </r>
    <r>
      <rPr>
        <sz val="7"/>
        <color rgb="FF000000"/>
        <rFont val="Arial"/>
        <family val="2"/>
      </rPr>
      <t>At December 31, 2015, the note has been reclassified to</t>
    </r>
    <r>
      <rPr>
        <i/>
        <sz val="7"/>
        <color rgb="FF000000"/>
        <rFont val="Arial"/>
        <family val="2"/>
      </rPr>
      <t xml:space="preserve"> Current portion of long-term debt</t>
    </r>
    <r>
      <rPr>
        <sz val="7"/>
        <color rgb="FF000000"/>
        <rFont val="Arial"/>
        <family val="2"/>
      </rPr>
      <t>.)</t>
    </r>
  </si>
  <si>
    <t>February 2017</t>
  </si>
  <si>
    <r>
      <t>5.50%</t>
    </r>
    <r>
      <rPr>
        <vertAlign val="superscript"/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(At December 31, 2015, the note had been called and is no longer outstanding.)</t>
    </r>
  </si>
  <si>
    <t>December 2017</t>
  </si>
  <si>
    <t>PharmaCorp.</t>
  </si>
  <si>
    <t>Long-Term Debt</t>
  </si>
  <si>
    <t xml:space="preserve">Financial Ratios </t>
  </si>
  <si>
    <t xml:space="preserve">Gross Margin </t>
  </si>
  <si>
    <t>Turnover or Receivable</t>
  </si>
  <si>
    <t>PharmaCorp Ratios</t>
  </si>
  <si>
    <t>Receivables -total current assets</t>
  </si>
  <si>
    <t>Receivables -total assets</t>
  </si>
  <si>
    <t>Allowance</t>
  </si>
  <si>
    <t xml:space="preserve">Novartell Ratios </t>
  </si>
  <si>
    <t xml:space="preserve">AstraZoro Ratios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</si>
</sst>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8" formatCode="&quot;$&quot;#,##0.00_);[Red]\(&quot;$&quot;#,##0.00\)"/>
  </numFmts>
  <fonts count="2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Times New Roman"/>
      <family val="1"/>
    </font>
    <font>
      <sz val="5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u/>
      <sz val="12"/>
      <color theme="1"/>
      <name val="Times New Roman"/>
      <family val="1"/>
    </font>
    <font>
      <sz val="12"/>
      <color rgb="FFFCAF17"/>
      <name val="Times New Roman"/>
      <family val="1"/>
    </font>
    <font>
      <sz val="12"/>
      <color rgb="FF9A8B7D"/>
      <name val="Times New Roman"/>
      <family val="1"/>
    </font>
    <font>
      <sz val="12"/>
      <color rgb="FFFFFFFF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8"/>
      <color rgb="FF000000"/>
      <name val="Arial"/>
      <family val="2"/>
    </font>
    <font>
      <sz val="10"/>
      <color rgb="FF000000"/>
      <name val="Times New Roman"/>
      <family val="1"/>
    </font>
    <font>
      <sz val="6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7"/>
      <color rgb="FF000000"/>
      <name val="Arial"/>
      <family val="2"/>
    </font>
    <font>
      <sz val="7"/>
      <color rgb="FF000000"/>
      <name val="Arial"/>
      <family val="2"/>
    </font>
    <font>
      <i/>
      <sz val="7"/>
      <color rgb="FF000000"/>
      <name val="Arial"/>
      <family val="2"/>
    </font>
    <font>
      <i/>
      <sz val="8"/>
      <color rgb="FF000000"/>
      <name val="Arial"/>
      <family val="2"/>
    </font>
    <font>
      <b/>
      <sz val="9"/>
      <color rgb="FF000000"/>
      <name val="Arial"/>
      <family val="2"/>
    </font>
    <font>
      <sz val="11"/>
      <color theme="1"/>
      <name val="Bell MT"/>
      <family val="1"/>
    </font>
    <font>
      <b/>
      <sz val="11"/>
      <color theme="1"/>
      <name val="Bell MT"/>
      <family val="1"/>
    </font>
  </fonts>
  <fills count="6">
    <fill>
      <patternFill patternType="none"/>
    </fill>
    <fill>
      <patternFill patternType="gray125"/>
    </fill>
    <fill>
      <patternFill patternType="solid">
        <fgColor rgb="FFCCEE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47363"/>
        <bgColor indexed="64"/>
      </patternFill>
    </fill>
    <fill>
      <patternFill patternType="solid">
        <fgColor rgb="FFDDDDDD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34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59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6" fontId="5" fillId="0" borderId="0" xfId="0" applyNumberFormat="1" applyFont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8" fontId="5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 indent="1"/>
    </xf>
    <xf numFmtId="0" fontId="10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wrapText="1"/>
    </xf>
    <xf numFmtId="3" fontId="6" fillId="0" borderId="1" xfId="0" applyNumberFormat="1" applyFont="1" applyBorder="1" applyAlignment="1">
      <alignment horizontal="right" wrapText="1"/>
    </xf>
    <xf numFmtId="0" fontId="6" fillId="0" borderId="1" xfId="0" applyFont="1" applyBorder="1"/>
    <xf numFmtId="0" fontId="10" fillId="0" borderId="1" xfId="0" applyFont="1" applyBorder="1" applyAlignment="1">
      <alignment wrapText="1"/>
    </xf>
    <xf numFmtId="3" fontId="10" fillId="0" borderId="1" xfId="0" applyNumberFormat="1" applyFont="1" applyBorder="1" applyAlignment="1">
      <alignment horizontal="right" wrapText="1"/>
    </xf>
    <xf numFmtId="0" fontId="10" fillId="0" borderId="1" xfId="0" applyFont="1" applyBorder="1"/>
    <xf numFmtId="0" fontId="6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10" fillId="0" borderId="4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wrapText="1"/>
    </xf>
    <xf numFmtId="3" fontId="6" fillId="0" borderId="4" xfId="0" applyNumberFormat="1" applyFont="1" applyBorder="1" applyAlignment="1">
      <alignment horizontal="right" wrapText="1"/>
    </xf>
    <xf numFmtId="0" fontId="6" fillId="0" borderId="4" xfId="0" applyFont="1" applyBorder="1"/>
    <xf numFmtId="0" fontId="10" fillId="0" borderId="4" xfId="0" applyFont="1" applyBorder="1" applyAlignment="1">
      <alignment wrapText="1"/>
    </xf>
    <xf numFmtId="3" fontId="10" fillId="0" borderId="4" xfId="0" applyNumberFormat="1" applyFont="1" applyBorder="1" applyAlignment="1">
      <alignment horizontal="right" wrapText="1"/>
    </xf>
    <xf numFmtId="0" fontId="10" fillId="0" borderId="4" xfId="0" applyFont="1" applyBorder="1"/>
    <xf numFmtId="0" fontId="5" fillId="0" borderId="4" xfId="0" applyFont="1" applyBorder="1" applyAlignment="1">
      <alignment vertical="top" wrapText="1"/>
    </xf>
    <xf numFmtId="0" fontId="6" fillId="0" borderId="4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center" wrapText="1" indent="1"/>
    </xf>
    <xf numFmtId="8" fontId="6" fillId="0" borderId="1" xfId="0" applyNumberFormat="1" applyFont="1" applyBorder="1" applyAlignment="1">
      <alignment horizontal="right" wrapText="1"/>
    </xf>
    <xf numFmtId="8" fontId="10" fillId="0" borderId="1" xfId="0" applyNumberFormat="1" applyFont="1" applyBorder="1" applyAlignment="1">
      <alignment horizontal="right" wrapText="1"/>
    </xf>
    <xf numFmtId="8" fontId="6" fillId="0" borderId="4" xfId="0" applyNumberFormat="1" applyFont="1" applyBorder="1" applyAlignment="1">
      <alignment horizontal="right" wrapText="1"/>
    </xf>
    <xf numFmtId="8" fontId="10" fillId="0" borderId="4" xfId="0" applyNumberFormat="1" applyFont="1" applyBorder="1" applyAlignment="1">
      <alignment horizontal="right" wrapText="1"/>
    </xf>
    <xf numFmtId="0" fontId="11" fillId="4" borderId="0" xfId="0" applyFont="1" applyFill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9" fontId="5" fillId="0" borderId="0" xfId="3" applyFont="1"/>
    <xf numFmtId="2" fontId="5" fillId="0" borderId="0" xfId="3" applyNumberFormat="1" applyFont="1"/>
    <xf numFmtId="0" fontId="5" fillId="0" borderId="0" xfId="3" applyNumberFormat="1" applyFont="1"/>
    <xf numFmtId="10" fontId="5" fillId="0" borderId="0" xfId="3" applyNumberFormat="1" applyFont="1"/>
    <xf numFmtId="9" fontId="5" fillId="0" borderId="0" xfId="3" applyNumberFormat="1" applyFont="1"/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1" fillId="4" borderId="0" xfId="0" applyFont="1" applyFill="1" applyAlignment="1">
      <alignment horizontal="right" vertical="center" wrapText="1"/>
    </xf>
    <xf numFmtId="0" fontId="6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0" fillId="0" borderId="0" xfId="0" applyAlignment="1">
      <alignment horizontal="left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6" fillId="0" borderId="0" xfId="0" applyFont="1" applyAlignment="1">
      <alignment horizontal="left" vertical="center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4" fillId="2" borderId="0" xfId="0" applyFont="1" applyFill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14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 wrapText="1"/>
    </xf>
    <xf numFmtId="3" fontId="13" fillId="2" borderId="0" xfId="0" applyNumberFormat="1" applyFont="1" applyFill="1" applyAlignment="1">
      <alignment horizontal="right" vertical="center" wrapText="1"/>
    </xf>
    <xf numFmtId="3" fontId="13" fillId="3" borderId="0" xfId="0" applyNumberFormat="1" applyFont="1" applyFill="1" applyAlignment="1">
      <alignment horizontal="right" vertical="center" wrapText="1"/>
    </xf>
    <xf numFmtId="0" fontId="13" fillId="3" borderId="0" xfId="0" applyFont="1" applyFill="1" applyAlignment="1">
      <alignment horizontal="right" vertical="center" wrapText="1"/>
    </xf>
    <xf numFmtId="0" fontId="13" fillId="2" borderId="0" xfId="0" applyFont="1" applyFill="1" applyAlignment="1">
      <alignment horizontal="right" vertical="center" wrapText="1"/>
    </xf>
    <xf numFmtId="3" fontId="14" fillId="3" borderId="0" xfId="0" applyNumberFormat="1" applyFont="1" applyFill="1" applyAlignment="1">
      <alignment horizontal="right" vertical="center" wrapText="1"/>
    </xf>
    <xf numFmtId="3" fontId="14" fillId="2" borderId="0" xfId="0" applyNumberFormat="1" applyFont="1" applyFill="1" applyAlignment="1">
      <alignment horizontal="right" vertical="center" wrapText="1"/>
    </xf>
    <xf numFmtId="9" fontId="13" fillId="0" borderId="0" xfId="3" applyFont="1"/>
    <xf numFmtId="0" fontId="13" fillId="0" borderId="0" xfId="3" applyNumberFormat="1" applyFont="1"/>
    <xf numFmtId="0" fontId="13" fillId="2" borderId="0" xfId="0" applyFont="1" applyFill="1" applyAlignment="1">
      <alignment wrapText="1"/>
    </xf>
    <xf numFmtId="3" fontId="14" fillId="2" borderId="0" xfId="0" applyNumberFormat="1" applyFont="1" applyFill="1" applyAlignment="1">
      <alignment horizontal="right" wrapText="1"/>
    </xf>
    <xf numFmtId="0" fontId="13" fillId="3" borderId="0" xfId="0" applyFont="1" applyFill="1" applyAlignment="1">
      <alignment wrapText="1"/>
    </xf>
    <xf numFmtId="0" fontId="13" fillId="3" borderId="0" xfId="0" applyFont="1" applyFill="1" applyAlignment="1">
      <alignment horizontal="right" wrapText="1"/>
    </xf>
    <xf numFmtId="2" fontId="13" fillId="0" borderId="0" xfId="3" applyNumberFormat="1" applyFont="1"/>
    <xf numFmtId="0" fontId="13" fillId="2" borderId="0" xfId="0" applyFont="1" applyFill="1" applyAlignment="1">
      <alignment horizontal="right" wrapText="1"/>
    </xf>
    <xf numFmtId="3" fontId="14" fillId="3" borderId="0" xfId="0" applyNumberFormat="1" applyFont="1" applyFill="1" applyAlignment="1">
      <alignment horizontal="right" wrapText="1"/>
    </xf>
    <xf numFmtId="9" fontId="13" fillId="0" borderId="0" xfId="3" applyNumberFormat="1" applyFont="1"/>
    <xf numFmtId="0" fontId="15" fillId="2" borderId="0" xfId="0" applyFont="1" applyFill="1" applyAlignment="1">
      <alignment vertical="center" wrapText="1"/>
    </xf>
    <xf numFmtId="0" fontId="15" fillId="3" borderId="0" xfId="0" applyFont="1" applyFill="1" applyAlignment="1">
      <alignment horizontal="left" vertical="center" wrapText="1" indent="1"/>
    </xf>
    <xf numFmtId="3" fontId="15" fillId="3" borderId="0" xfId="0" applyNumberFormat="1" applyFont="1" applyFill="1" applyAlignment="1">
      <alignment horizontal="right" wrapText="1"/>
    </xf>
    <xf numFmtId="0" fontId="15" fillId="2" borderId="0" xfId="0" applyFont="1" applyFill="1" applyAlignment="1">
      <alignment horizontal="left" vertical="center" wrapText="1" indent="1"/>
    </xf>
    <xf numFmtId="0" fontId="15" fillId="2" borderId="0" xfId="0" applyFont="1" applyFill="1" applyAlignment="1">
      <alignment horizontal="right" wrapText="1"/>
    </xf>
    <xf numFmtId="0" fontId="14" fillId="2" borderId="0" xfId="0" applyFont="1" applyFill="1" applyAlignment="1">
      <alignment horizontal="right" vertical="center" wrapText="1"/>
    </xf>
    <xf numFmtId="37" fontId="13" fillId="3" borderId="0" xfId="0" applyNumberFormat="1" applyFont="1" applyFill="1" applyAlignment="1">
      <alignment vertical="center" wrapText="1"/>
    </xf>
    <xf numFmtId="37" fontId="13" fillId="3" borderId="0" xfId="0" applyNumberFormat="1" applyFont="1" applyFill="1" applyAlignment="1">
      <alignment horizontal="right" vertical="center" wrapText="1"/>
    </xf>
    <xf numFmtId="37" fontId="13" fillId="2" borderId="0" xfId="0" applyNumberFormat="1" applyFont="1" applyFill="1" applyAlignment="1">
      <alignment horizontal="right" wrapText="1"/>
    </xf>
    <xf numFmtId="37" fontId="13" fillId="2" borderId="0" xfId="0" applyNumberFormat="1" applyFont="1" applyFill="1" applyAlignment="1">
      <alignment wrapText="1"/>
    </xf>
    <xf numFmtId="37" fontId="13" fillId="3" borderId="0" xfId="0" applyNumberFormat="1" applyFont="1" applyFill="1" applyAlignment="1">
      <alignment horizontal="right" wrapText="1"/>
    </xf>
    <xf numFmtId="37" fontId="13" fillId="3" borderId="0" xfId="0" applyNumberFormat="1" applyFont="1" applyFill="1" applyAlignment="1">
      <alignment wrapText="1"/>
    </xf>
    <xf numFmtId="0" fontId="16" fillId="0" borderId="3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4" fillId="0" borderId="0" xfId="0" applyFont="1" applyAlignment="1">
      <alignment vertical="center"/>
    </xf>
    <xf numFmtId="3" fontId="13" fillId="0" borderId="0" xfId="0" applyNumberFormat="1" applyFont="1"/>
    <xf numFmtId="0" fontId="25" fillId="0" borderId="0" xfId="0" applyFont="1"/>
    <xf numFmtId="0" fontId="26" fillId="0" borderId="0" xfId="0" applyFont="1" applyAlignment="1">
      <alignment horizontal="center"/>
    </xf>
    <xf numFmtId="0" fontId="26" fillId="0" borderId="0" xfId="0" applyFont="1"/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9" fontId="5" fillId="0" borderId="0" xfId="3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3" fontId="16" fillId="0" borderId="3" xfId="0" applyNumberFormat="1" applyFont="1" applyBorder="1" applyAlignment="1">
      <alignment horizontal="right" vertical="center" wrapText="1"/>
    </xf>
    <xf numFmtId="3" fontId="16" fillId="0" borderId="1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23" fillId="0" borderId="0" xfId="0" applyFont="1" applyAlignment="1">
      <alignment vertical="center" wrapText="1"/>
    </xf>
    <xf numFmtId="0" fontId="19" fillId="5" borderId="3" xfId="0" applyFont="1" applyFill="1" applyBorder="1" applyAlignment="1">
      <alignment vertical="center" wrapText="1"/>
    </xf>
    <xf numFmtId="0" fontId="19" fillId="5" borderId="1" xfId="0" applyFont="1" applyFill="1" applyBorder="1" applyAlignment="1">
      <alignment vertical="center" wrapText="1"/>
    </xf>
    <xf numFmtId="3" fontId="19" fillId="5" borderId="3" xfId="0" applyNumberFormat="1" applyFont="1" applyFill="1" applyBorder="1" applyAlignment="1">
      <alignment horizontal="right" vertical="center" wrapText="1"/>
    </xf>
    <xf numFmtId="3" fontId="19" fillId="5" borderId="1" xfId="0" applyNumberFormat="1" applyFont="1" applyFill="1" applyBorder="1" applyAlignment="1">
      <alignment horizontal="right" vertical="center" wrapText="1"/>
    </xf>
    <xf numFmtId="0" fontId="19" fillId="5" borderId="3" xfId="0" applyFont="1" applyFill="1" applyBorder="1" applyAlignment="1">
      <alignment horizontal="right" vertical="center" wrapText="1"/>
    </xf>
    <xf numFmtId="0" fontId="19" fillId="5" borderId="1" xfId="0" applyFont="1" applyFill="1" applyBorder="1" applyAlignment="1">
      <alignment horizontal="right" vertical="center" wrapText="1"/>
    </xf>
    <xf numFmtId="10" fontId="16" fillId="0" borderId="0" xfId="0" applyNumberFormat="1" applyFont="1" applyAlignment="1">
      <alignment vertical="center" wrapText="1"/>
    </xf>
    <xf numFmtId="0" fontId="19" fillId="5" borderId="0" xfId="0" applyFont="1" applyFill="1" applyAlignment="1">
      <alignment horizontal="right" vertical="center" wrapText="1"/>
    </xf>
    <xf numFmtId="3" fontId="19" fillId="5" borderId="0" xfId="0" applyNumberFormat="1" applyFont="1" applyFill="1" applyAlignment="1">
      <alignment horizontal="right" vertical="center" wrapText="1"/>
    </xf>
    <xf numFmtId="3" fontId="16" fillId="0" borderId="0" xfId="0" applyNumberFormat="1" applyFont="1" applyAlignment="1">
      <alignment horizontal="right" vertical="center" wrapText="1"/>
    </xf>
    <xf numFmtId="17" fontId="16" fillId="0" borderId="0" xfId="0" applyNumberFormat="1" applyFont="1" applyAlignment="1">
      <alignment horizontal="right" vertical="center" wrapText="1"/>
    </xf>
    <xf numFmtId="0" fontId="16" fillId="0" borderId="0" xfId="0" applyFont="1" applyAlignment="1">
      <alignment vertical="center" wrapText="1"/>
    </xf>
    <xf numFmtId="10" fontId="16" fillId="0" borderId="3" xfId="0" applyNumberFormat="1" applyFont="1" applyBorder="1" applyAlignment="1">
      <alignment vertical="center" wrapText="1"/>
    </xf>
    <xf numFmtId="0" fontId="19" fillId="5" borderId="0" xfId="0" applyFont="1" applyFill="1" applyAlignment="1">
      <alignment vertical="center" wrapText="1"/>
    </xf>
    <xf numFmtId="0" fontId="16" fillId="0" borderId="6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right" vertical="center" wrapText="1"/>
    </xf>
    <xf numFmtId="0" fontId="19" fillId="0" borderId="1" xfId="0" applyFont="1" applyBorder="1" applyAlignment="1">
      <alignment horizontal="right" vertical="center" wrapText="1"/>
    </xf>
    <xf numFmtId="0" fontId="17" fillId="0" borderId="3" xfId="0" applyFont="1" applyBorder="1" applyAlignment="1">
      <alignment vertical="center" wrapText="1"/>
    </xf>
    <xf numFmtId="0" fontId="13" fillId="0" borderId="1" xfId="0" applyFont="1" applyBorder="1" applyAlignment="1">
      <alignment horizontal="right" wrapText="1"/>
    </xf>
    <xf numFmtId="0" fontId="13" fillId="0" borderId="2" xfId="0" applyFont="1" applyBorder="1" applyAlignment="1">
      <alignment horizontal="right" wrapText="1"/>
    </xf>
    <xf numFmtId="0" fontId="14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5" xfId="0" applyFont="1" applyBorder="1" applyAlignment="1">
      <alignment wrapText="1"/>
    </xf>
    <xf numFmtId="0" fontId="5" fillId="4" borderId="0" xfId="0" applyFont="1" applyFill="1" applyAlignment="1">
      <alignment wrapText="1"/>
    </xf>
    <xf numFmtId="0" fontId="11" fillId="4" borderId="0" xfId="0" applyFont="1" applyFill="1" applyAlignment="1">
      <alignment horizontal="right" vertical="center" wrapText="1"/>
    </xf>
  </cellXfs>
  <cellStyles count="34">
    <cellStyle name="Followed Hyperlink" xfId="1" builtinId="9" hidden="1"/>
    <cellStyle name="Followed Hyperlink" xfId="2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Normal" xfId="0" builtinId="0"/>
    <cellStyle name="Percent" xfId="3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file:///\\localhost\javascript\loadReport(131)" TargetMode="External"/><Relationship Id="rId2" Type="http://schemas.openxmlformats.org/officeDocument/2006/relationships/image" Target="../media/image1.gif"/><Relationship Id="rId1" Type="http://schemas.openxmlformats.org/officeDocument/2006/relationships/hyperlink" Target="file:///\\localhost\javascript\loadReport(132)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134</xdr:row>
      <xdr:rowOff>0</xdr:rowOff>
    </xdr:from>
    <xdr:to>
      <xdr:col>0</xdr:col>
      <xdr:colOff>114300</xdr:colOff>
      <xdr:row>134</xdr:row>
      <xdr:rowOff>152400</xdr:rowOff>
    </xdr:to>
    <xdr:pic>
      <xdr:nvPicPr>
        <xdr:cNvPr id="5121" name="Picture 1" descr="eport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93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114300</xdr:colOff>
      <xdr:row>134</xdr:row>
      <xdr:rowOff>152400</xdr:rowOff>
    </xdr:to>
    <xdr:pic>
      <xdr:nvPicPr>
        <xdr:cNvPr id="5122" name="Picture 2" descr="eport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93900"/>
          <a:ext cx="114300" cy="1524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12</xdr:col>
          <xdr:colOff>609600</xdr:colOff>
          <xdr:row>49</xdr:row>
          <xdr:rowOff>7620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14</xdr:col>
          <xdr:colOff>259080</xdr:colOff>
          <xdr:row>31</xdr:row>
          <xdr:rowOff>144780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144780</xdr:rowOff>
        </xdr:from>
        <xdr:to>
          <xdr:col>14</xdr:col>
          <xdr:colOff>236220</xdr:colOff>
          <xdr:row>49</xdr:row>
          <xdr:rowOff>76200</xdr:rowOff>
        </xdr:to>
        <xdr:sp macro="" textlink="">
          <xdr:nvSpPr>
            <xdr:cNvPr id="6147" name="Object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3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Microsoft_Word_Document.docx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3.emf"/><Relationship Id="rId4" Type="http://schemas.openxmlformats.org/officeDocument/2006/relationships/package" Target="../embeddings/Microsoft_Word_Document1.docx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4.emf"/><Relationship Id="rId4" Type="http://schemas.openxmlformats.org/officeDocument/2006/relationships/package" Target="../embeddings/Microsoft_Word_Document2.docx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51"/>
  <sheetViews>
    <sheetView view="pageBreakPreview" topLeftCell="A6" zoomScale="70" zoomScaleNormal="70" zoomScaleSheetLayoutView="70" zoomScalePageLayoutView="70" workbookViewId="0">
      <selection activeCell="D9" sqref="D9"/>
    </sheetView>
  </sheetViews>
  <sheetFormatPr defaultColWidth="10.8984375" defaultRowHeight="15.6" x14ac:dyDescent="0.3"/>
  <cols>
    <col min="1" max="1" width="72" style="60" customWidth="1"/>
    <col min="2" max="2" width="37.3984375" style="3" customWidth="1"/>
    <col min="3" max="3" width="8" style="3" hidden="1" customWidth="1"/>
    <col min="4" max="4" width="31" style="3" customWidth="1"/>
    <col min="5" max="5" width="7.3984375" style="3" customWidth="1"/>
    <col min="6" max="6" width="19.5" style="3" customWidth="1"/>
    <col min="7" max="7" width="27.3984375" style="3" customWidth="1"/>
    <col min="8" max="8" width="45" style="3" customWidth="1"/>
    <col min="9" max="9" width="17" style="47" customWidth="1"/>
    <col min="10" max="10" width="20" style="3" customWidth="1"/>
    <col min="11" max="11" width="15.59765625" style="3" customWidth="1"/>
    <col min="12" max="50" width="72" style="3" customWidth="1"/>
    <col min="51" max="16384" width="10.8984375" style="3"/>
  </cols>
  <sheetData>
    <row r="1" spans="1:5" x14ac:dyDescent="0.3">
      <c r="A1" s="60" t="s">
        <v>439</v>
      </c>
    </row>
    <row r="2" spans="1:5" x14ac:dyDescent="0.3">
      <c r="A2" s="66" t="s">
        <v>469</v>
      </c>
    </row>
    <row r="3" spans="1:5" x14ac:dyDescent="0.3">
      <c r="A3" s="58" t="s">
        <v>0</v>
      </c>
      <c r="B3" s="115" t="s">
        <v>454</v>
      </c>
      <c r="C3" s="115"/>
      <c r="D3" s="115" t="s">
        <v>455</v>
      </c>
      <c r="E3" s="115"/>
    </row>
    <row r="4" spans="1:5" x14ac:dyDescent="0.3">
      <c r="A4" s="58" t="s">
        <v>1</v>
      </c>
      <c r="B4" s="115"/>
      <c r="C4" s="115"/>
      <c r="D4" s="115"/>
      <c r="E4" s="115"/>
    </row>
    <row r="5" spans="1:5" x14ac:dyDescent="0.3">
      <c r="A5" s="58"/>
      <c r="B5" s="4" t="s">
        <v>452</v>
      </c>
      <c r="C5" s="4"/>
      <c r="D5" s="115" t="s">
        <v>451</v>
      </c>
      <c r="E5" s="115"/>
    </row>
    <row r="6" spans="1:5" x14ac:dyDescent="0.3">
      <c r="A6" s="64" t="s">
        <v>468</v>
      </c>
      <c r="B6" s="2"/>
      <c r="C6" s="2"/>
      <c r="D6" s="2"/>
      <c r="E6" s="2"/>
    </row>
    <row r="7" spans="1:5" x14ac:dyDescent="0.3">
      <c r="A7" s="63" t="s">
        <v>3</v>
      </c>
      <c r="B7" s="5">
        <v>10489</v>
      </c>
      <c r="C7" s="2"/>
      <c r="D7" s="5">
        <v>3282</v>
      </c>
      <c r="E7" s="2"/>
    </row>
    <row r="8" spans="1:5" x14ac:dyDescent="0.3">
      <c r="A8" s="63" t="s">
        <v>4</v>
      </c>
      <c r="B8" s="6">
        <v>22219</v>
      </c>
      <c r="C8" s="2"/>
      <c r="D8" s="6">
        <v>23170</v>
      </c>
      <c r="E8" s="2"/>
    </row>
    <row r="9" spans="1:5" ht="18.600000000000001" customHeight="1" x14ac:dyDescent="0.3">
      <c r="A9" s="63" t="s">
        <v>456</v>
      </c>
      <c r="B9" s="6">
        <v>12478</v>
      </c>
      <c r="C9" s="2"/>
      <c r="D9" s="6">
        <v>13158</v>
      </c>
      <c r="E9" s="2"/>
    </row>
    <row r="10" spans="1:5" x14ac:dyDescent="0.3">
      <c r="A10" s="63" t="s">
        <v>5</v>
      </c>
      <c r="B10" s="6">
        <v>6963</v>
      </c>
      <c r="C10" s="2"/>
      <c r="D10" s="6">
        <v>6510</v>
      </c>
      <c r="E10" s="2"/>
    </row>
    <row r="11" spans="1:5" x14ac:dyDescent="0.3">
      <c r="A11" s="63" t="s">
        <v>6</v>
      </c>
      <c r="B11" s="6">
        <v>9196</v>
      </c>
      <c r="C11" s="2"/>
      <c r="D11" s="6">
        <v>9480</v>
      </c>
      <c r="E11" s="2"/>
    </row>
    <row r="12" spans="1:5" x14ac:dyDescent="0.3">
      <c r="A12" s="63" t="s">
        <v>7</v>
      </c>
      <c r="B12" s="2">
        <v>70</v>
      </c>
      <c r="C12" s="2"/>
      <c r="D12" s="6">
        <v>5217</v>
      </c>
      <c r="E12" s="2"/>
    </row>
    <row r="13" spans="1:5" x14ac:dyDescent="0.3">
      <c r="A13" s="64" t="s">
        <v>8</v>
      </c>
      <c r="B13" s="6">
        <v>61415</v>
      </c>
      <c r="C13" s="2"/>
      <c r="D13" s="6">
        <v>60917</v>
      </c>
      <c r="E13" s="2"/>
    </row>
    <row r="14" spans="1:5" x14ac:dyDescent="0.3">
      <c r="A14" s="56" t="s">
        <v>9</v>
      </c>
      <c r="B14" s="6">
        <v>14249</v>
      </c>
      <c r="C14" s="2"/>
      <c r="D14" s="6">
        <v>9914</v>
      </c>
      <c r="E14" s="2"/>
    </row>
    <row r="15" spans="1:5" ht="18.600000000000001" x14ac:dyDescent="0.3">
      <c r="A15" s="56" t="s">
        <v>10</v>
      </c>
      <c r="B15" s="6">
        <v>14361</v>
      </c>
      <c r="C15" s="7"/>
      <c r="D15" s="6">
        <v>15921</v>
      </c>
      <c r="E15" s="7"/>
    </row>
    <row r="16" spans="1:5" x14ac:dyDescent="0.3">
      <c r="A16" s="56" t="s">
        <v>11</v>
      </c>
      <c r="B16" s="6">
        <v>44572</v>
      </c>
      <c r="C16" s="2"/>
      <c r="D16" s="6">
        <v>44669</v>
      </c>
      <c r="E16" s="2"/>
    </row>
    <row r="17" spans="1:5" ht="18.600000000000001" x14ac:dyDescent="0.3">
      <c r="A17" s="56" t="s">
        <v>12</v>
      </c>
      <c r="B17" s="6">
        <v>46113</v>
      </c>
      <c r="C17" s="7"/>
      <c r="D17" s="6">
        <v>51284</v>
      </c>
      <c r="E17" s="7"/>
    </row>
    <row r="18" spans="1:5" x14ac:dyDescent="0.3">
      <c r="A18" s="56" t="s">
        <v>13</v>
      </c>
      <c r="B18" s="6">
        <v>5088</v>
      </c>
      <c r="C18" s="2"/>
      <c r="D18" s="6">
        <v>5697</v>
      </c>
      <c r="E18" s="2"/>
    </row>
    <row r="19" spans="1:5" x14ac:dyDescent="0.3">
      <c r="A19" s="64" t="s">
        <v>14</v>
      </c>
      <c r="B19" s="6">
        <v>185798</v>
      </c>
      <c r="C19" s="2"/>
      <c r="D19" s="6">
        <v>188002</v>
      </c>
      <c r="E19" s="2"/>
    </row>
    <row r="20" spans="1:5" x14ac:dyDescent="0.3">
      <c r="A20" s="64"/>
      <c r="B20" s="6"/>
      <c r="C20" s="57"/>
      <c r="D20" s="6"/>
      <c r="E20" s="57"/>
    </row>
    <row r="21" spans="1:5" x14ac:dyDescent="0.3">
      <c r="A21" s="64" t="s">
        <v>470</v>
      </c>
      <c r="B21" s="2"/>
      <c r="C21" s="2"/>
      <c r="D21" s="2"/>
      <c r="E21" s="2"/>
    </row>
    <row r="22" spans="1:5" ht="31.2" x14ac:dyDescent="0.3">
      <c r="A22" s="56" t="s">
        <v>457</v>
      </c>
      <c r="B22" s="6">
        <v>6524</v>
      </c>
      <c r="C22" s="7"/>
      <c r="D22" s="6">
        <v>4116</v>
      </c>
      <c r="E22" s="7"/>
    </row>
    <row r="23" spans="1:5" x14ac:dyDescent="0.3">
      <c r="A23" s="56" t="s">
        <v>15</v>
      </c>
      <c r="B23" s="6">
        <v>4164</v>
      </c>
      <c r="C23" s="2"/>
      <c r="D23" s="6">
        <v>3578</v>
      </c>
      <c r="E23" s="2"/>
    </row>
    <row r="24" spans="1:5" x14ac:dyDescent="0.3">
      <c r="A24" s="56" t="s">
        <v>16</v>
      </c>
      <c r="B24" s="6">
        <v>1834</v>
      </c>
      <c r="C24" s="2"/>
      <c r="D24" s="6">
        <v>1896</v>
      </c>
      <c r="E24" s="2"/>
    </row>
    <row r="25" spans="1:5" x14ac:dyDescent="0.3">
      <c r="A25" s="56" t="s">
        <v>17</v>
      </c>
      <c r="B25" s="6">
        <v>910</v>
      </c>
      <c r="C25" s="2"/>
      <c r="D25" s="6">
        <v>909</v>
      </c>
      <c r="E25" s="2"/>
    </row>
    <row r="26" spans="1:5" x14ac:dyDescent="0.3">
      <c r="A26" s="56" t="s">
        <v>18</v>
      </c>
      <c r="B26" s="6">
        <v>2146</v>
      </c>
      <c r="C26" s="2"/>
      <c r="D26" s="6">
        <v>2220</v>
      </c>
      <c r="E26" s="2"/>
    </row>
    <row r="27" spans="1:5" x14ac:dyDescent="0.3">
      <c r="A27" s="56" t="s">
        <v>19</v>
      </c>
      <c r="B27" s="6">
        <v>13041</v>
      </c>
      <c r="C27" s="2"/>
      <c r="D27" s="6">
        <v>15066</v>
      </c>
      <c r="E27" s="2"/>
    </row>
    <row r="28" spans="1:5" x14ac:dyDescent="0.3">
      <c r="A28" s="56" t="s">
        <v>20</v>
      </c>
      <c r="B28" s="2">
        <v>0</v>
      </c>
      <c r="C28" s="2"/>
      <c r="D28" s="6">
        <v>1124</v>
      </c>
      <c r="E28" s="2"/>
    </row>
    <row r="29" spans="1:5" x14ac:dyDescent="0.3">
      <c r="A29" s="64" t="s">
        <v>21</v>
      </c>
      <c r="B29" s="6">
        <v>28719</v>
      </c>
      <c r="C29" s="2"/>
      <c r="D29" s="6">
        <v>28909</v>
      </c>
      <c r="E29" s="2"/>
    </row>
    <row r="30" spans="1:5" ht="18.600000000000001" x14ac:dyDescent="0.3">
      <c r="A30" s="56" t="s">
        <v>22</v>
      </c>
      <c r="B30" s="6">
        <v>30936</v>
      </c>
      <c r="C30" s="7"/>
      <c r="D30" s="6">
        <v>34826</v>
      </c>
      <c r="E30" s="7"/>
    </row>
    <row r="31" spans="1:5" x14ac:dyDescent="0.3">
      <c r="A31" s="56" t="s">
        <v>23</v>
      </c>
      <c r="B31" s="6">
        <v>7930</v>
      </c>
      <c r="C31" s="2"/>
      <c r="D31" s="6">
        <v>6455</v>
      </c>
      <c r="E31" s="2"/>
    </row>
    <row r="32" spans="1:5" x14ac:dyDescent="0.3">
      <c r="A32" s="56" t="s">
        <v>24</v>
      </c>
      <c r="B32" s="6">
        <v>3393</v>
      </c>
      <c r="C32" s="2"/>
      <c r="D32" s="6">
        <v>3244</v>
      </c>
      <c r="E32" s="2"/>
    </row>
    <row r="33" spans="1:5" x14ac:dyDescent="0.3">
      <c r="A33" s="56" t="s">
        <v>25</v>
      </c>
      <c r="B33" s="6">
        <v>21593</v>
      </c>
      <c r="C33" s="2"/>
      <c r="D33" s="6">
        <v>18861</v>
      </c>
      <c r="E33" s="2"/>
    </row>
    <row r="34" spans="1:5" x14ac:dyDescent="0.3">
      <c r="A34" s="56" t="s">
        <v>26</v>
      </c>
      <c r="B34" s="6">
        <v>6610</v>
      </c>
      <c r="C34" s="2"/>
      <c r="D34" s="6">
        <v>6886</v>
      </c>
      <c r="E34" s="2"/>
    </row>
    <row r="35" spans="1:5" x14ac:dyDescent="0.3">
      <c r="A35" s="56" t="s">
        <v>27</v>
      </c>
      <c r="B35" s="6">
        <v>4939</v>
      </c>
      <c r="C35" s="2"/>
      <c r="D35" s="6">
        <v>6100</v>
      </c>
      <c r="E35" s="2"/>
    </row>
    <row r="36" spans="1:5" x14ac:dyDescent="0.3">
      <c r="A36" s="64" t="s">
        <v>28</v>
      </c>
      <c r="B36" s="6">
        <v>104120</v>
      </c>
      <c r="C36" s="2"/>
      <c r="D36" s="6">
        <v>105381</v>
      </c>
      <c r="E36" s="2"/>
    </row>
    <row r="37" spans="1:5" x14ac:dyDescent="0.3">
      <c r="A37" s="64"/>
      <c r="B37" s="6"/>
      <c r="C37" s="57"/>
      <c r="D37" s="6"/>
      <c r="E37" s="57"/>
    </row>
    <row r="38" spans="1:5" ht="31.2" x14ac:dyDescent="0.3">
      <c r="A38" s="56" t="s">
        <v>458</v>
      </c>
      <c r="B38" s="2">
        <v>39</v>
      </c>
      <c r="C38" s="2"/>
      <c r="D38" s="2">
        <v>45</v>
      </c>
      <c r="E38" s="2"/>
    </row>
    <row r="39" spans="1:5" ht="31.2" x14ac:dyDescent="0.3">
      <c r="A39" s="56" t="s">
        <v>459</v>
      </c>
      <c r="B39" s="2">
        <v>448</v>
      </c>
      <c r="C39" s="2"/>
      <c r="D39" s="2">
        <v>445</v>
      </c>
      <c r="E39" s="2"/>
    </row>
    <row r="40" spans="1:5" x14ac:dyDescent="0.3">
      <c r="A40" s="56" t="s">
        <v>30</v>
      </c>
      <c r="B40" s="6">
        <v>72608</v>
      </c>
      <c r="C40" s="2"/>
      <c r="D40" s="6">
        <v>71423</v>
      </c>
      <c r="E40" s="2"/>
    </row>
    <row r="41" spans="1:5" x14ac:dyDescent="0.3">
      <c r="A41" s="56" t="s">
        <v>31</v>
      </c>
      <c r="B41" s="2">
        <v>-1</v>
      </c>
      <c r="C41" s="2"/>
      <c r="D41" s="2">
        <v>-3</v>
      </c>
      <c r="E41" s="2"/>
    </row>
    <row r="42" spans="1:5" x14ac:dyDescent="0.3">
      <c r="A42" s="56" t="s">
        <v>460</v>
      </c>
      <c r="B42" s="6">
        <v>-40121</v>
      </c>
      <c r="C42" s="2"/>
      <c r="D42" s="6">
        <v>-31801</v>
      </c>
      <c r="E42" s="2"/>
    </row>
    <row r="43" spans="1:5" x14ac:dyDescent="0.3">
      <c r="A43" s="56" t="s">
        <v>32</v>
      </c>
      <c r="B43" s="6">
        <v>54240</v>
      </c>
      <c r="C43" s="2"/>
      <c r="D43" s="6">
        <v>46210</v>
      </c>
      <c r="E43" s="2"/>
    </row>
    <row r="44" spans="1:5" x14ac:dyDescent="0.3">
      <c r="A44" s="56" t="s">
        <v>33</v>
      </c>
      <c r="B44" s="6">
        <v>-5953</v>
      </c>
      <c r="C44" s="2"/>
      <c r="D44" s="6">
        <v>-4129</v>
      </c>
      <c r="E44" s="2"/>
    </row>
    <row r="45" spans="1:5" x14ac:dyDescent="0.3">
      <c r="A45" s="67" t="s">
        <v>440</v>
      </c>
      <c r="B45" s="6">
        <v>81260</v>
      </c>
      <c r="C45" s="2"/>
      <c r="D45" s="6">
        <v>82190</v>
      </c>
      <c r="E45" s="2"/>
    </row>
    <row r="46" spans="1:5" x14ac:dyDescent="0.3">
      <c r="A46" s="56" t="s">
        <v>34</v>
      </c>
      <c r="B46" s="2">
        <v>418</v>
      </c>
      <c r="C46" s="2"/>
      <c r="D46" s="2">
        <v>431</v>
      </c>
      <c r="E46" s="2"/>
    </row>
    <row r="47" spans="1:5" x14ac:dyDescent="0.3">
      <c r="A47" s="64" t="s">
        <v>35</v>
      </c>
      <c r="B47" s="6">
        <v>81678</v>
      </c>
      <c r="C47" s="2"/>
      <c r="D47" s="6">
        <v>82621</v>
      </c>
      <c r="E47" s="2"/>
    </row>
    <row r="48" spans="1:5" x14ac:dyDescent="0.3">
      <c r="A48" s="64"/>
      <c r="B48" s="6"/>
      <c r="C48" s="57"/>
      <c r="D48" s="6"/>
      <c r="E48" s="57"/>
    </row>
    <row r="49" spans="1:11" x14ac:dyDescent="0.3">
      <c r="A49" s="64" t="s">
        <v>36</v>
      </c>
      <c r="B49" s="6">
        <v>185798</v>
      </c>
      <c r="C49" s="2"/>
      <c r="D49" s="6">
        <v>188002</v>
      </c>
      <c r="E49" s="2"/>
    </row>
    <row r="50" spans="1:11" x14ac:dyDescent="0.3">
      <c r="A50" s="116"/>
      <c r="B50" s="116"/>
      <c r="C50" s="116"/>
      <c r="D50" s="116"/>
      <c r="E50" s="116"/>
    </row>
    <row r="51" spans="1:11" x14ac:dyDescent="0.3">
      <c r="A51" s="66" t="s">
        <v>469</v>
      </c>
    </row>
    <row r="52" spans="1:11" ht="15" customHeight="1" x14ac:dyDescent="0.3">
      <c r="A52" s="58" t="s">
        <v>37</v>
      </c>
      <c r="B52" s="58"/>
      <c r="C52" s="58"/>
      <c r="D52" s="58"/>
      <c r="E52" s="58"/>
      <c r="F52" s="58"/>
      <c r="G52" s="58"/>
    </row>
    <row r="53" spans="1:11" ht="15" customHeight="1" x14ac:dyDescent="0.3">
      <c r="A53" s="58" t="s">
        <v>38</v>
      </c>
      <c r="B53" s="115" t="s">
        <v>454</v>
      </c>
      <c r="C53" s="115"/>
      <c r="D53" s="115" t="s">
        <v>455</v>
      </c>
      <c r="E53" s="115"/>
      <c r="F53" s="10" t="s">
        <v>461</v>
      </c>
      <c r="G53" s="68"/>
      <c r="H53" s="44"/>
      <c r="I53" s="49"/>
    </row>
    <row r="54" spans="1:11" ht="15" customHeight="1" x14ac:dyDescent="0.3">
      <c r="A54" s="58"/>
      <c r="B54" s="4"/>
      <c r="C54" s="4"/>
      <c r="D54" s="4"/>
      <c r="E54" s="4"/>
      <c r="F54" s="4"/>
      <c r="G54" s="4"/>
      <c r="H54" s="44"/>
    </row>
    <row r="55" spans="1:11" ht="18.600000000000001" x14ac:dyDescent="0.3">
      <c r="A55" s="62" t="s">
        <v>39</v>
      </c>
      <c r="B55" s="5">
        <v>58886</v>
      </c>
      <c r="C55" s="2"/>
      <c r="D55" s="5">
        <v>65159</v>
      </c>
      <c r="E55" s="7"/>
      <c r="F55" s="5">
        <v>65065</v>
      </c>
      <c r="G55" s="2"/>
      <c r="H55" s="45"/>
      <c r="J55" s="47"/>
      <c r="K55" s="47"/>
    </row>
    <row r="56" spans="1:11" x14ac:dyDescent="0.3">
      <c r="A56" t="s">
        <v>40</v>
      </c>
      <c r="B56" s="2"/>
      <c r="C56" s="2"/>
      <c r="D56" s="2"/>
      <c r="E56" s="2"/>
      <c r="F56" s="2"/>
      <c r="G56" s="2"/>
      <c r="H56" s="45"/>
      <c r="I56" s="48"/>
      <c r="J56" s="48"/>
      <c r="K56" s="49"/>
    </row>
    <row r="57" spans="1:11" ht="18.600000000000001" x14ac:dyDescent="0.3">
      <c r="A57" t="s">
        <v>41</v>
      </c>
      <c r="B57" s="6">
        <v>11234</v>
      </c>
      <c r="C57" s="7"/>
      <c r="D57" s="6">
        <v>14176</v>
      </c>
      <c r="E57" s="7"/>
      <c r="F57" s="6">
        <v>14888</v>
      </c>
      <c r="G57" s="7"/>
      <c r="H57" s="45"/>
      <c r="J57" s="47"/>
      <c r="K57" s="47"/>
    </row>
    <row r="58" spans="1:11" ht="18.600000000000001" x14ac:dyDescent="0.3">
      <c r="A58" t="s">
        <v>42</v>
      </c>
      <c r="B58" s="6">
        <v>16516</v>
      </c>
      <c r="C58" s="7"/>
      <c r="D58" s="6">
        <v>18632</v>
      </c>
      <c r="E58" s="7"/>
      <c r="F58" s="6">
        <v>18873</v>
      </c>
      <c r="G58" s="7"/>
      <c r="H58" s="45"/>
      <c r="J58" s="47"/>
      <c r="K58" s="47"/>
    </row>
    <row r="59" spans="1:11" ht="18.600000000000001" x14ac:dyDescent="0.3">
      <c r="A59" t="s">
        <v>43</v>
      </c>
      <c r="B59" s="6">
        <v>7770</v>
      </c>
      <c r="C59" s="7"/>
      <c r="D59" s="6">
        <v>9074</v>
      </c>
      <c r="E59" s="7"/>
      <c r="F59" s="6">
        <v>9583</v>
      </c>
      <c r="G59" s="7"/>
      <c r="H59" s="45"/>
      <c r="J59" s="47"/>
      <c r="K59" s="47"/>
    </row>
    <row r="60" spans="1:11" x14ac:dyDescent="0.3">
      <c r="A60" t="s">
        <v>44</v>
      </c>
      <c r="B60" s="6">
        <v>5275</v>
      </c>
      <c r="C60" s="2"/>
      <c r="D60" s="6">
        <v>5644</v>
      </c>
      <c r="E60" s="2"/>
      <c r="F60" s="6">
        <v>5264</v>
      </c>
      <c r="G60" s="2"/>
      <c r="H60" s="45"/>
      <c r="J60" s="50"/>
      <c r="K60" s="47"/>
    </row>
    <row r="61" spans="1:11" ht="18.600000000000001" x14ac:dyDescent="0.3">
      <c r="A61" t="s">
        <v>45</v>
      </c>
      <c r="B61" s="6">
        <v>1880</v>
      </c>
      <c r="C61" s="7"/>
      <c r="D61" s="6">
        <v>2830</v>
      </c>
      <c r="E61" s="7"/>
      <c r="F61" s="6">
        <v>3245</v>
      </c>
      <c r="G61" s="7"/>
      <c r="H61" s="45"/>
      <c r="J61" s="47"/>
      <c r="K61" s="47"/>
    </row>
    <row r="62" spans="1:11" x14ac:dyDescent="0.3">
      <c r="A62" t="s">
        <v>46</v>
      </c>
      <c r="B62" s="6">
        <v>4031</v>
      </c>
      <c r="C62" s="2"/>
      <c r="D62" s="6">
        <v>2499</v>
      </c>
      <c r="E62" s="2"/>
      <c r="F62" s="6">
        <v>3841</v>
      </c>
      <c r="G62" s="2"/>
      <c r="H62" s="45"/>
      <c r="J62" s="47"/>
      <c r="K62" s="47"/>
    </row>
    <row r="63" spans="1:11" ht="18.600000000000001" x14ac:dyDescent="0.3">
      <c r="A63" s="62" t="s">
        <v>47</v>
      </c>
      <c r="B63" s="6">
        <v>12080</v>
      </c>
      <c r="C63" s="7"/>
      <c r="D63" s="6">
        <v>12304</v>
      </c>
      <c r="E63" s="7"/>
      <c r="F63" s="6">
        <v>9571</v>
      </c>
      <c r="G63" s="7"/>
      <c r="H63" s="52"/>
      <c r="J63" s="47"/>
      <c r="K63" s="47"/>
    </row>
    <row r="64" spans="1:11" ht="18.600000000000001" x14ac:dyDescent="0.3">
      <c r="A64" t="s">
        <v>48</v>
      </c>
      <c r="B64" s="6">
        <v>2462</v>
      </c>
      <c r="C64" s="7"/>
      <c r="D64" s="6">
        <v>3809</v>
      </c>
      <c r="E64" s="7"/>
      <c r="F64" s="6">
        <v>1153</v>
      </c>
      <c r="G64" s="7"/>
      <c r="H64" s="45"/>
      <c r="J64" s="47"/>
      <c r="K64" s="47"/>
    </row>
    <row r="65" spans="1:11" x14ac:dyDescent="0.3">
      <c r="A65" t="s">
        <v>49</v>
      </c>
      <c r="B65" s="6">
        <v>9618</v>
      </c>
      <c r="C65" s="2"/>
      <c r="D65" s="6">
        <v>8495</v>
      </c>
      <c r="E65" s="2"/>
      <c r="F65" s="6">
        <v>8318</v>
      </c>
      <c r="G65" s="2"/>
      <c r="H65" s="45"/>
      <c r="J65" s="47"/>
      <c r="K65" s="47"/>
    </row>
    <row r="66" spans="1:11" x14ac:dyDescent="0.3">
      <c r="A66" t="s">
        <v>50</v>
      </c>
      <c r="B66" s="2"/>
      <c r="C66" s="2"/>
      <c r="D66" s="2"/>
      <c r="E66" s="2"/>
      <c r="F66" s="2"/>
      <c r="G66" s="2"/>
      <c r="H66" s="45"/>
      <c r="I66" s="48"/>
      <c r="J66" s="48"/>
      <c r="K66" s="47"/>
    </row>
    <row r="67" spans="1:11" ht="18.600000000000001" x14ac:dyDescent="0.3">
      <c r="A67" t="s">
        <v>51</v>
      </c>
      <c r="B67" s="2">
        <v>197</v>
      </c>
      <c r="C67" s="7"/>
      <c r="D67" s="2">
        <v>250</v>
      </c>
      <c r="E67" s="7"/>
      <c r="F67" s="2">
        <v>-19</v>
      </c>
      <c r="G67" s="7"/>
      <c r="H67" s="45"/>
      <c r="I67" s="48"/>
      <c r="J67" s="48"/>
      <c r="K67" s="47"/>
    </row>
    <row r="68" spans="1:11" ht="18" customHeight="1" x14ac:dyDescent="0.3">
      <c r="A68" t="s">
        <v>52</v>
      </c>
      <c r="B68" s="6">
        <v>4873</v>
      </c>
      <c r="C68" s="7"/>
      <c r="D68" s="6">
        <v>1404</v>
      </c>
      <c r="E68" s="7"/>
      <c r="F68" s="2">
        <v>-11</v>
      </c>
      <c r="G68" s="7"/>
      <c r="H68" s="45"/>
      <c r="I68" s="117"/>
      <c r="J68" s="117"/>
      <c r="K68" s="117"/>
    </row>
    <row r="69" spans="1:11" ht="21.6" customHeight="1" x14ac:dyDescent="0.3">
      <c r="A69" t="s">
        <v>53</v>
      </c>
      <c r="B69" s="6">
        <v>5080</v>
      </c>
      <c r="C69" s="7"/>
      <c r="D69" s="6">
        <v>1654</v>
      </c>
      <c r="E69" s="7"/>
      <c r="F69" s="2">
        <v>-30</v>
      </c>
      <c r="G69" s="7"/>
      <c r="H69" s="45"/>
      <c r="I69" s="117"/>
      <c r="J69" s="117"/>
      <c r="K69" s="117"/>
    </row>
    <row r="70" spans="1:11" ht="23.4" customHeight="1" x14ac:dyDescent="0.3">
      <c r="A70" t="s">
        <v>54</v>
      </c>
      <c r="B70" s="6">
        <v>14598</v>
      </c>
      <c r="C70" s="2"/>
      <c r="D70" s="6">
        <v>10049</v>
      </c>
      <c r="E70" s="2"/>
      <c r="F70" s="6">
        <v>8288</v>
      </c>
      <c r="G70" s="2"/>
      <c r="H70" s="45"/>
      <c r="I70" s="48"/>
      <c r="J70" s="117"/>
      <c r="K70" s="117"/>
    </row>
    <row r="71" spans="1:11" ht="27" customHeight="1" x14ac:dyDescent="0.3">
      <c r="A71" t="s">
        <v>55</v>
      </c>
      <c r="B71" s="2">
        <v>28</v>
      </c>
      <c r="C71" s="2"/>
      <c r="D71" s="2">
        <v>40</v>
      </c>
      <c r="E71" s="2"/>
      <c r="F71" s="2">
        <v>31</v>
      </c>
      <c r="G71" s="2"/>
      <c r="H71" s="45"/>
      <c r="I71" s="48"/>
      <c r="J71" s="117"/>
      <c r="K71" s="117"/>
    </row>
    <row r="72" spans="1:11" x14ac:dyDescent="0.3">
      <c r="A72" s="62" t="s">
        <v>447</v>
      </c>
      <c r="B72" s="5">
        <v>14570</v>
      </c>
      <c r="C72" s="2"/>
      <c r="D72" s="5">
        <v>10009</v>
      </c>
      <c r="E72" s="2"/>
      <c r="F72" s="5">
        <v>8257</v>
      </c>
      <c r="G72" s="2"/>
      <c r="H72" s="45"/>
      <c r="J72" s="47"/>
      <c r="K72" s="47"/>
    </row>
    <row r="73" spans="1:11" ht="27.6" customHeight="1" x14ac:dyDescent="0.3">
      <c r="A73" t="s">
        <v>56</v>
      </c>
      <c r="B73" s="2"/>
      <c r="C73" s="2"/>
      <c r="D73" s="2"/>
      <c r="E73" s="2"/>
      <c r="F73" s="2"/>
      <c r="G73" s="2"/>
      <c r="H73" s="45"/>
      <c r="I73" s="117"/>
      <c r="J73" s="117"/>
      <c r="K73" s="117"/>
    </row>
    <row r="74" spans="1:11" ht="18.600000000000001" x14ac:dyDescent="0.3">
      <c r="A74" t="s">
        <v>448</v>
      </c>
      <c r="B74" s="8">
        <v>1.27</v>
      </c>
      <c r="C74" s="7"/>
      <c r="D74" s="8">
        <v>1.07</v>
      </c>
      <c r="E74" s="7"/>
      <c r="F74" s="8">
        <v>1.03</v>
      </c>
      <c r="G74" s="7"/>
      <c r="H74" s="45"/>
      <c r="J74" s="47"/>
      <c r="K74" s="47"/>
    </row>
    <row r="75" spans="1:11" ht="18.600000000000001" x14ac:dyDescent="0.3">
      <c r="A75" t="s">
        <v>53</v>
      </c>
      <c r="B75" s="8">
        <v>0.68</v>
      </c>
      <c r="C75" s="7"/>
      <c r="D75" s="8">
        <v>0.21</v>
      </c>
      <c r="E75" s="7"/>
      <c r="F75" s="8">
        <v>0</v>
      </c>
      <c r="G75" s="7"/>
      <c r="H75" s="45"/>
      <c r="J75" s="47"/>
      <c r="K75" s="47"/>
    </row>
    <row r="76" spans="1:11" ht="18.600000000000001" x14ac:dyDescent="0.3">
      <c r="A76" t="s">
        <v>449</v>
      </c>
      <c r="B76" s="8">
        <v>1.96</v>
      </c>
      <c r="C76" s="7"/>
      <c r="D76" s="8">
        <v>1.28</v>
      </c>
      <c r="E76" s="7"/>
      <c r="F76" s="8">
        <v>1.03</v>
      </c>
      <c r="G76" s="7"/>
      <c r="H76" s="45"/>
      <c r="J76" s="47"/>
      <c r="K76" s="47"/>
    </row>
    <row r="77" spans="1:11" x14ac:dyDescent="0.3">
      <c r="A77" t="s">
        <v>57</v>
      </c>
      <c r="B77" s="2"/>
      <c r="C77" s="2"/>
      <c r="D77" s="2"/>
      <c r="E77" s="2"/>
      <c r="F77" s="2"/>
      <c r="G77" s="2"/>
      <c r="H77" s="45"/>
      <c r="J77" s="47"/>
      <c r="K77" s="47"/>
    </row>
    <row r="78" spans="1:11" ht="18.600000000000001" x14ac:dyDescent="0.3">
      <c r="A78" t="s">
        <v>448</v>
      </c>
      <c r="B78" s="8">
        <v>1.26</v>
      </c>
      <c r="C78" s="7"/>
      <c r="D78" s="8">
        <v>1.06</v>
      </c>
      <c r="E78" s="7"/>
      <c r="F78" s="8">
        <v>1.03</v>
      </c>
      <c r="G78" s="7"/>
      <c r="H78" s="45"/>
      <c r="J78" s="47"/>
      <c r="K78" s="47"/>
    </row>
    <row r="79" spans="1:11" ht="18.600000000000001" x14ac:dyDescent="0.3">
      <c r="A79" t="s">
        <v>53</v>
      </c>
      <c r="B79" s="8">
        <v>0.68</v>
      </c>
      <c r="C79" s="7"/>
      <c r="D79" s="8">
        <v>0.21</v>
      </c>
      <c r="E79" s="7"/>
      <c r="F79" s="8">
        <v>0</v>
      </c>
      <c r="G79" s="7"/>
      <c r="H79" s="45"/>
    </row>
    <row r="80" spans="1:11" ht="18.600000000000001" x14ac:dyDescent="0.3">
      <c r="A80" t="s">
        <v>449</v>
      </c>
      <c r="B80" s="8">
        <v>1.94</v>
      </c>
      <c r="C80" s="7"/>
      <c r="D80" s="8">
        <v>1.27</v>
      </c>
      <c r="E80" s="7"/>
      <c r="F80" s="8">
        <v>1.02</v>
      </c>
      <c r="G80" s="7"/>
      <c r="H80" s="45"/>
    </row>
    <row r="81" spans="1:8" x14ac:dyDescent="0.3">
      <c r="A81" t="s">
        <v>58</v>
      </c>
      <c r="B81" s="6">
        <v>7442</v>
      </c>
      <c r="C81" s="2"/>
      <c r="D81" s="6">
        <v>7817</v>
      </c>
      <c r="E81" s="2"/>
      <c r="F81" s="6">
        <v>8036</v>
      </c>
      <c r="G81" s="2"/>
      <c r="H81" s="45"/>
    </row>
    <row r="82" spans="1:8" x14ac:dyDescent="0.3">
      <c r="A82" t="s">
        <v>59</v>
      </c>
      <c r="B82" s="6">
        <v>7508</v>
      </c>
      <c r="C82" s="2"/>
      <c r="D82" s="6">
        <v>7870</v>
      </c>
      <c r="E82" s="2"/>
      <c r="F82" s="6">
        <v>8074</v>
      </c>
      <c r="G82" s="2"/>
      <c r="H82" s="45"/>
    </row>
    <row r="83" spans="1:8" x14ac:dyDescent="0.3">
      <c r="A83" t="s">
        <v>60</v>
      </c>
      <c r="B83" s="8">
        <v>0.88</v>
      </c>
      <c r="C83" s="2"/>
      <c r="D83" s="8">
        <v>0.8</v>
      </c>
      <c r="E83" s="2"/>
      <c r="F83" s="8">
        <v>0.72</v>
      </c>
      <c r="G83" s="2"/>
      <c r="H83" s="45"/>
    </row>
    <row r="84" spans="1:8" x14ac:dyDescent="0.3">
      <c r="A84" s="116"/>
      <c r="B84" s="116"/>
      <c r="C84" s="116"/>
      <c r="D84" s="116"/>
      <c r="E84" s="116"/>
      <c r="F84" s="116"/>
      <c r="G84" s="116"/>
      <c r="H84" s="45"/>
    </row>
    <row r="86" spans="1:8" x14ac:dyDescent="0.3">
      <c r="A86" s="66" t="s">
        <v>469</v>
      </c>
    </row>
    <row r="87" spans="1:8" ht="15" customHeight="1" x14ac:dyDescent="0.3">
      <c r="A87" s="58" t="s">
        <v>61</v>
      </c>
      <c r="B87" s="118"/>
      <c r="C87" s="118"/>
      <c r="D87" s="118"/>
      <c r="E87" s="118"/>
      <c r="F87" s="118"/>
      <c r="G87" s="118"/>
      <c r="H87" s="44"/>
    </row>
    <row r="88" spans="1:8" ht="15" customHeight="1" x14ac:dyDescent="0.3">
      <c r="A88" s="58" t="s">
        <v>62</v>
      </c>
      <c r="B88" s="115" t="s">
        <v>454</v>
      </c>
      <c r="C88" s="115"/>
      <c r="D88" s="115" t="s">
        <v>455</v>
      </c>
      <c r="E88" s="115"/>
      <c r="F88" s="58" t="s">
        <v>461</v>
      </c>
      <c r="G88" s="58"/>
      <c r="H88" s="44"/>
    </row>
    <row r="89" spans="1:8" ht="31.2" x14ac:dyDescent="0.3">
      <c r="A89" s="62" t="s">
        <v>63</v>
      </c>
      <c r="B89" s="43" t="s">
        <v>453</v>
      </c>
      <c r="C89" s="2"/>
      <c r="D89" s="115" t="s">
        <v>451</v>
      </c>
      <c r="E89" s="115"/>
      <c r="F89" s="58" t="s">
        <v>451</v>
      </c>
      <c r="G89" s="58"/>
      <c r="H89" s="44"/>
    </row>
    <row r="90" spans="1:8" x14ac:dyDescent="0.3">
      <c r="A90" t="s">
        <v>54</v>
      </c>
      <c r="B90" s="5">
        <v>14598</v>
      </c>
      <c r="C90" s="2"/>
      <c r="D90" s="5">
        <v>10049</v>
      </c>
      <c r="E90" s="2"/>
      <c r="F90" s="5">
        <v>8288</v>
      </c>
      <c r="G90" s="2"/>
      <c r="H90" s="45"/>
    </row>
    <row r="91" spans="1:8" x14ac:dyDescent="0.3">
      <c r="A91" t="s">
        <v>64</v>
      </c>
      <c r="B91" s="2"/>
      <c r="C91" s="2"/>
      <c r="D91" s="2"/>
      <c r="E91" s="2"/>
      <c r="F91" s="2"/>
      <c r="G91" s="2"/>
      <c r="H91" s="45"/>
    </row>
    <row r="92" spans="1:8" ht="18.600000000000001" x14ac:dyDescent="0.3">
      <c r="A92" t="s">
        <v>65</v>
      </c>
      <c r="B92" s="6">
        <v>7711</v>
      </c>
      <c r="C92" s="7"/>
      <c r="D92" s="6">
        <v>8809</v>
      </c>
      <c r="E92" s="7"/>
      <c r="F92" s="6">
        <v>8299</v>
      </c>
      <c r="G92" s="7"/>
      <c r="H92" s="7"/>
    </row>
    <row r="93" spans="1:8" x14ac:dyDescent="0.3">
      <c r="A93" t="s">
        <v>66</v>
      </c>
      <c r="B93" s="2">
        <v>381</v>
      </c>
      <c r="C93" s="2"/>
      <c r="D93" s="2">
        <v>519</v>
      </c>
      <c r="E93" s="2"/>
      <c r="F93" s="2">
        <v>505</v>
      </c>
      <c r="G93" s="2"/>
      <c r="H93" s="45"/>
    </row>
    <row r="94" spans="1:8" x14ac:dyDescent="0.3">
      <c r="A94" t="s">
        <v>67</v>
      </c>
      <c r="B94" s="6">
        <v>1199</v>
      </c>
      <c r="C94" s="2"/>
      <c r="D94" s="6">
        <v>1298</v>
      </c>
      <c r="E94" s="2"/>
      <c r="F94" s="6">
        <v>3386</v>
      </c>
      <c r="G94" s="2"/>
      <c r="H94" s="45"/>
    </row>
    <row r="95" spans="1:8" x14ac:dyDescent="0.3">
      <c r="A95" t="s">
        <v>68</v>
      </c>
      <c r="B95" s="6">
        <v>-7123</v>
      </c>
      <c r="C95" s="2"/>
      <c r="D95" s="6">
        <v>-1688</v>
      </c>
      <c r="E95" s="2"/>
      <c r="F95" s="2">
        <v>111</v>
      </c>
      <c r="G95" s="2"/>
      <c r="H95" s="45"/>
    </row>
    <row r="96" spans="1:8" x14ac:dyDescent="0.3">
      <c r="A96" t="s">
        <v>69</v>
      </c>
      <c r="B96" s="2">
        <v>839</v>
      </c>
      <c r="C96" s="2"/>
      <c r="D96" s="2">
        <v>207</v>
      </c>
      <c r="E96" s="2"/>
      <c r="F96" s="6">
        <v>2109</v>
      </c>
      <c r="G96" s="2"/>
      <c r="H96" s="45"/>
    </row>
    <row r="97" spans="1:8" x14ac:dyDescent="0.3">
      <c r="A97" t="s">
        <v>70</v>
      </c>
      <c r="B97" s="6">
        <v>1459</v>
      </c>
      <c r="C97" s="2"/>
      <c r="D97" s="2">
        <v>147</v>
      </c>
      <c r="E97" s="2"/>
      <c r="F97" s="2">
        <v>-156</v>
      </c>
      <c r="G97" s="2"/>
      <c r="H97" s="45"/>
    </row>
    <row r="98" spans="1:8" x14ac:dyDescent="0.3">
      <c r="A98" t="s">
        <v>71</v>
      </c>
      <c r="B98" s="2">
        <v>135</v>
      </c>
      <c r="C98" s="2"/>
      <c r="D98" s="6">
        <v>-1769</v>
      </c>
      <c r="E98" s="2"/>
      <c r="F98" s="2">
        <v>-677</v>
      </c>
      <c r="G98" s="2"/>
      <c r="H98" s="45"/>
    </row>
    <row r="99" spans="1:8" x14ac:dyDescent="0.3">
      <c r="A99" t="s">
        <v>72</v>
      </c>
      <c r="B99" s="2">
        <v>-203</v>
      </c>
      <c r="C99" s="2"/>
      <c r="D99" s="2">
        <v>-172</v>
      </c>
      <c r="E99" s="2"/>
      <c r="F99" s="2">
        <v>-49</v>
      </c>
      <c r="G99" s="2"/>
      <c r="H99" s="45"/>
    </row>
    <row r="100" spans="1:8" x14ac:dyDescent="0.3">
      <c r="A100" t="s">
        <v>73</v>
      </c>
      <c r="B100" s="2"/>
      <c r="C100" s="2"/>
      <c r="D100" s="2"/>
      <c r="E100" s="2"/>
      <c r="F100" s="2"/>
      <c r="G100" s="2"/>
      <c r="H100" s="45"/>
    </row>
    <row r="101" spans="1:8" x14ac:dyDescent="0.3">
      <c r="A101" t="s">
        <v>74</v>
      </c>
      <c r="B101" s="2">
        <v>375</v>
      </c>
      <c r="C101" s="2"/>
      <c r="D101" s="2">
        <v>-66</v>
      </c>
      <c r="E101" s="2"/>
      <c r="F101" s="2">
        <v>-708</v>
      </c>
      <c r="G101" s="2"/>
      <c r="H101" s="45"/>
    </row>
    <row r="102" spans="1:8" x14ac:dyDescent="0.3">
      <c r="A102" t="s">
        <v>5</v>
      </c>
      <c r="B102" s="2">
        <v>-731</v>
      </c>
      <c r="C102" s="2"/>
      <c r="D102" s="6">
        <v>1184</v>
      </c>
      <c r="E102" s="2"/>
      <c r="F102" s="6">
        <v>2917</v>
      </c>
      <c r="G102" s="2"/>
      <c r="H102" s="45"/>
    </row>
    <row r="103" spans="1:8" x14ac:dyDescent="0.3">
      <c r="A103" t="s">
        <v>75</v>
      </c>
      <c r="B103" s="2">
        <v>93</v>
      </c>
      <c r="C103" s="2"/>
      <c r="D103" s="2">
        <v>801</v>
      </c>
      <c r="E103" s="2"/>
      <c r="F103" s="2">
        <v>-718</v>
      </c>
      <c r="G103" s="2"/>
      <c r="H103" s="45"/>
    </row>
    <row r="104" spans="1:8" x14ac:dyDescent="0.3">
      <c r="A104" t="s">
        <v>15</v>
      </c>
      <c r="B104" s="2">
        <v>569</v>
      </c>
      <c r="C104" s="2"/>
      <c r="D104" s="2">
        <v>-367</v>
      </c>
      <c r="E104" s="2"/>
      <c r="F104" s="2">
        <v>-401</v>
      </c>
      <c r="G104" s="2"/>
      <c r="H104" s="45"/>
    </row>
    <row r="105" spans="1:8" x14ac:dyDescent="0.3">
      <c r="A105" t="s">
        <v>76</v>
      </c>
      <c r="B105" s="6">
        <v>-3438</v>
      </c>
      <c r="C105" s="2"/>
      <c r="D105" s="6">
        <v>1498</v>
      </c>
      <c r="E105" s="2"/>
      <c r="F105" s="6">
        <v>1214</v>
      </c>
      <c r="G105" s="2"/>
      <c r="H105" s="45"/>
    </row>
    <row r="106" spans="1:8" x14ac:dyDescent="0.3">
      <c r="A106" t="s">
        <v>77</v>
      </c>
      <c r="B106" s="6">
        <v>1190</v>
      </c>
      <c r="C106" s="2"/>
      <c r="D106" s="2">
        <v>-8</v>
      </c>
      <c r="E106" s="2"/>
      <c r="F106" s="6">
        <v>-12666</v>
      </c>
      <c r="G106" s="2"/>
      <c r="H106" s="45"/>
    </row>
    <row r="107" spans="1:8" x14ac:dyDescent="0.3">
      <c r="A107" s="62" t="s">
        <v>78</v>
      </c>
      <c r="B107" s="6">
        <v>17054</v>
      </c>
      <c r="C107" s="2"/>
      <c r="D107" s="6">
        <v>20240</v>
      </c>
      <c r="E107" s="2"/>
      <c r="F107" s="6">
        <v>11454</v>
      </c>
      <c r="G107" s="2"/>
      <c r="H107" s="45"/>
    </row>
    <row r="108" spans="1:8" x14ac:dyDescent="0.3">
      <c r="A108" s="62" t="s">
        <v>79</v>
      </c>
      <c r="B108" s="2"/>
      <c r="C108" s="2"/>
      <c r="D108" s="2"/>
      <c r="E108" s="2"/>
      <c r="F108" s="2"/>
      <c r="G108" s="2"/>
      <c r="H108" s="45"/>
    </row>
    <row r="109" spans="1:8" x14ac:dyDescent="0.3">
      <c r="A109" t="s">
        <v>80</v>
      </c>
      <c r="B109" s="6">
        <v>-1327</v>
      </c>
      <c r="C109" s="2"/>
      <c r="D109" s="6">
        <v>-1660</v>
      </c>
      <c r="E109" s="2"/>
      <c r="F109" s="6">
        <v>-1513</v>
      </c>
      <c r="G109" s="2"/>
      <c r="H109" s="45"/>
    </row>
    <row r="110" spans="1:8" x14ac:dyDescent="0.3">
      <c r="A110" t="s">
        <v>81</v>
      </c>
      <c r="B110" s="6">
        <v>-24018</v>
      </c>
      <c r="C110" s="2"/>
      <c r="D110" s="6">
        <v>-18447</v>
      </c>
      <c r="E110" s="2"/>
      <c r="F110" s="6">
        <v>-11082</v>
      </c>
      <c r="G110" s="2"/>
      <c r="H110" s="45"/>
    </row>
    <row r="111" spans="1:8" x14ac:dyDescent="0.3">
      <c r="A111" t="s">
        <v>82</v>
      </c>
      <c r="B111" s="6">
        <v>25302</v>
      </c>
      <c r="C111" s="2"/>
      <c r="D111" s="6">
        <v>14176</v>
      </c>
      <c r="E111" s="2"/>
      <c r="F111" s="6">
        <v>5699</v>
      </c>
      <c r="G111" s="2"/>
      <c r="H111" s="45"/>
    </row>
    <row r="112" spans="1:8" x14ac:dyDescent="0.3">
      <c r="A112" t="s">
        <v>83</v>
      </c>
      <c r="B112" s="6">
        <v>1459</v>
      </c>
      <c r="C112" s="2"/>
      <c r="D112" s="6">
        <v>10874</v>
      </c>
      <c r="E112" s="2"/>
      <c r="F112" s="6">
        <v>5950</v>
      </c>
      <c r="G112" s="2"/>
      <c r="H112" s="45"/>
    </row>
    <row r="113" spans="1:8" x14ac:dyDescent="0.3">
      <c r="A113" t="s">
        <v>84</v>
      </c>
      <c r="B113" s="6">
        <v>-11145</v>
      </c>
      <c r="C113" s="2"/>
      <c r="D113" s="6">
        <v>-4620</v>
      </c>
      <c r="E113" s="2"/>
      <c r="F113" s="6">
        <v>-4128</v>
      </c>
      <c r="G113" s="2"/>
      <c r="H113" s="45"/>
    </row>
    <row r="114" spans="1:8" x14ac:dyDescent="0.3">
      <c r="A114" t="s">
        <v>85</v>
      </c>
      <c r="B114" s="6">
        <v>4990</v>
      </c>
      <c r="C114" s="2"/>
      <c r="D114" s="6">
        <v>2147</v>
      </c>
      <c r="E114" s="2"/>
      <c r="F114" s="6">
        <v>4737</v>
      </c>
      <c r="G114" s="2"/>
      <c r="H114" s="45"/>
    </row>
    <row r="115" spans="1:8" x14ac:dyDescent="0.3">
      <c r="A115" t="s">
        <v>86</v>
      </c>
      <c r="B115" s="6">
        <v>-1050</v>
      </c>
      <c r="C115" s="2"/>
      <c r="D115" s="6">
        <v>-3282</v>
      </c>
      <c r="E115" s="2"/>
      <c r="F115" s="2">
        <v>-273</v>
      </c>
      <c r="G115" s="2"/>
      <c r="H115" s="45"/>
    </row>
    <row r="116" spans="1:8" x14ac:dyDescent="0.3">
      <c r="A116" t="s">
        <v>87</v>
      </c>
      <c r="B116" s="6">
        <v>11850</v>
      </c>
      <c r="C116" s="2"/>
      <c r="D116" s="6">
        <v>2376</v>
      </c>
      <c r="E116" s="2"/>
      <c r="F116" s="2">
        <v>0</v>
      </c>
      <c r="G116" s="2"/>
      <c r="H116" s="45"/>
    </row>
    <row r="117" spans="1:8" x14ac:dyDescent="0.3">
      <c r="A117" t="s">
        <v>88</v>
      </c>
      <c r="B117" s="2">
        <v>93</v>
      </c>
      <c r="C117" s="2"/>
      <c r="D117" s="2">
        <v>279</v>
      </c>
      <c r="E117" s="2"/>
      <c r="F117" s="2">
        <v>118</v>
      </c>
      <c r="G117" s="2"/>
      <c r="H117" s="45"/>
    </row>
    <row r="118" spans="1:8" x14ac:dyDescent="0.3">
      <c r="A118" s="62" t="s">
        <v>89</v>
      </c>
      <c r="B118" s="6">
        <v>6154</v>
      </c>
      <c r="C118" s="2"/>
      <c r="D118" s="6">
        <v>1843</v>
      </c>
      <c r="E118" s="2"/>
      <c r="F118" s="2">
        <v>-492</v>
      </c>
      <c r="G118" s="2"/>
      <c r="H118" s="45"/>
    </row>
    <row r="119" spans="1:8" x14ac:dyDescent="0.3">
      <c r="A119" s="62" t="s">
        <v>90</v>
      </c>
      <c r="B119" s="2"/>
      <c r="C119" s="2"/>
      <c r="D119" s="2"/>
      <c r="E119" s="2"/>
      <c r="F119" s="2"/>
      <c r="G119" s="2"/>
      <c r="H119" s="45"/>
    </row>
    <row r="120" spans="1:8" x14ac:dyDescent="0.3">
      <c r="A120" t="s">
        <v>91</v>
      </c>
      <c r="B120" s="6">
        <v>7985</v>
      </c>
      <c r="C120" s="2"/>
      <c r="D120" s="6">
        <v>12910</v>
      </c>
      <c r="E120" s="2"/>
      <c r="F120" s="6">
        <v>6500</v>
      </c>
      <c r="G120" s="2"/>
      <c r="H120" s="45"/>
    </row>
    <row r="121" spans="1:8" x14ac:dyDescent="0.3">
      <c r="A121" t="s">
        <v>92</v>
      </c>
      <c r="B121" s="2">
        <v>7</v>
      </c>
      <c r="C121" s="2"/>
      <c r="D121" s="6">
        <v>-3926</v>
      </c>
      <c r="E121" s="2"/>
      <c r="F121" s="6">
        <v>-9349</v>
      </c>
      <c r="G121" s="2"/>
      <c r="H121" s="45"/>
    </row>
    <row r="122" spans="1:8" x14ac:dyDescent="0.3">
      <c r="A122" t="s">
        <v>93</v>
      </c>
      <c r="B122" s="6">
        <v>-8304</v>
      </c>
      <c r="C122" s="2"/>
      <c r="D122" s="6">
        <v>-7540</v>
      </c>
      <c r="E122" s="2"/>
      <c r="F122" s="6">
        <v>-1197</v>
      </c>
      <c r="G122" s="2"/>
      <c r="H122" s="45"/>
    </row>
    <row r="123" spans="1:8" x14ac:dyDescent="0.3">
      <c r="A123" t="s">
        <v>94</v>
      </c>
      <c r="B123" s="6">
        <v>-1413</v>
      </c>
      <c r="C123" s="2"/>
      <c r="D123" s="6">
        <v>-6896</v>
      </c>
      <c r="E123" s="2"/>
      <c r="F123" s="2">
        <v>-106</v>
      </c>
      <c r="G123" s="2"/>
      <c r="H123" s="45"/>
    </row>
    <row r="124" spans="1:8" x14ac:dyDescent="0.3">
      <c r="A124" t="s">
        <v>95</v>
      </c>
      <c r="B124" s="6">
        <v>-8228</v>
      </c>
      <c r="C124" s="2"/>
      <c r="D124" s="6">
        <v>-9100</v>
      </c>
      <c r="E124" s="2"/>
      <c r="F124" s="6">
        <v>-1000</v>
      </c>
      <c r="G124" s="2"/>
      <c r="H124" s="45"/>
    </row>
    <row r="125" spans="1:8" x14ac:dyDescent="0.3">
      <c r="A125" t="s">
        <v>96</v>
      </c>
      <c r="B125" s="6">
        <v>-6534</v>
      </c>
      <c r="C125" s="2"/>
      <c r="D125" s="6">
        <v>-6134</v>
      </c>
      <c r="E125" s="2"/>
      <c r="F125" s="6">
        <v>-6088</v>
      </c>
      <c r="G125" s="2"/>
      <c r="H125" s="45"/>
    </row>
    <row r="126" spans="1:8" x14ac:dyDescent="0.3">
      <c r="A126" t="s">
        <v>97</v>
      </c>
      <c r="B126" s="2">
        <v>488</v>
      </c>
      <c r="C126" s="2"/>
      <c r="D126" s="2">
        <v>169</v>
      </c>
      <c r="E126" s="2"/>
      <c r="F126" s="2">
        <v>66</v>
      </c>
      <c r="G126" s="2"/>
      <c r="H126" s="45"/>
    </row>
    <row r="127" spans="1:8" x14ac:dyDescent="0.3">
      <c r="A127" s="62" t="s">
        <v>98</v>
      </c>
      <c r="B127" s="6">
        <v>-15999</v>
      </c>
      <c r="C127" s="2"/>
      <c r="D127" s="6">
        <v>-20607</v>
      </c>
      <c r="E127" s="2"/>
      <c r="F127" s="6">
        <v>-11174</v>
      </c>
      <c r="G127" s="2"/>
      <c r="H127" s="45"/>
    </row>
    <row r="128" spans="1:8" x14ac:dyDescent="0.3">
      <c r="A128" t="s">
        <v>99</v>
      </c>
      <c r="B128" s="2">
        <v>-2</v>
      </c>
      <c r="C128" s="2"/>
      <c r="D128" s="2">
        <v>-29</v>
      </c>
      <c r="E128" s="2"/>
      <c r="F128" s="2">
        <v>-31</v>
      </c>
      <c r="G128" s="2"/>
      <c r="H128" s="45"/>
    </row>
    <row r="129" spans="1:50" x14ac:dyDescent="0.3">
      <c r="A129" t="s">
        <v>100</v>
      </c>
      <c r="B129" s="6">
        <v>7207</v>
      </c>
      <c r="C129" s="2"/>
      <c r="D129" s="6">
        <v>1447</v>
      </c>
      <c r="E129" s="2"/>
      <c r="F129" s="2">
        <v>-243</v>
      </c>
      <c r="G129" s="2"/>
      <c r="H129" s="45"/>
    </row>
    <row r="130" spans="1:50" x14ac:dyDescent="0.3">
      <c r="A130" t="s">
        <v>101</v>
      </c>
      <c r="B130" s="6">
        <v>3182</v>
      </c>
      <c r="C130" s="2"/>
      <c r="D130" s="6">
        <v>1735</v>
      </c>
      <c r="E130" s="2"/>
      <c r="F130" s="6">
        <v>1978</v>
      </c>
      <c r="G130" s="2"/>
      <c r="H130" s="45"/>
    </row>
    <row r="131" spans="1:50" x14ac:dyDescent="0.3">
      <c r="A131" t="s">
        <v>102</v>
      </c>
      <c r="B131" s="6">
        <v>10389</v>
      </c>
      <c r="C131" s="2"/>
      <c r="D131" s="6">
        <v>3182</v>
      </c>
      <c r="E131" s="2"/>
      <c r="F131" s="6">
        <v>1735</v>
      </c>
      <c r="G131" s="2"/>
      <c r="H131" s="45"/>
    </row>
    <row r="132" spans="1:50" x14ac:dyDescent="0.3">
      <c r="A132" t="s">
        <v>103</v>
      </c>
      <c r="B132" s="2"/>
      <c r="C132" s="2"/>
      <c r="D132" s="2"/>
      <c r="E132" s="2"/>
      <c r="F132" s="2"/>
      <c r="G132" s="2"/>
      <c r="H132" s="45"/>
    </row>
    <row r="133" spans="1:50" x14ac:dyDescent="0.3">
      <c r="A133" t="s">
        <v>104</v>
      </c>
      <c r="B133" s="6">
        <v>2430</v>
      </c>
      <c r="C133" s="2"/>
      <c r="D133" s="6">
        <v>2938</v>
      </c>
      <c r="E133" s="2"/>
      <c r="F133" s="6">
        <v>11775</v>
      </c>
      <c r="G133" s="2"/>
      <c r="H133" s="45"/>
    </row>
    <row r="134" spans="1:50" x14ac:dyDescent="0.3">
      <c r="A134" t="s">
        <v>105</v>
      </c>
      <c r="B134" s="5">
        <v>1873</v>
      </c>
      <c r="C134" s="2"/>
      <c r="D134" s="5">
        <v>2085</v>
      </c>
      <c r="E134" s="2"/>
      <c r="F134" s="5">
        <v>2155</v>
      </c>
      <c r="G134" s="2"/>
      <c r="H134" s="45"/>
    </row>
    <row r="135" spans="1:50" x14ac:dyDescent="0.3">
      <c r="A135" s="59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46"/>
      <c r="AM135" s="46"/>
      <c r="AN135" s="46"/>
      <c r="AO135" s="46"/>
      <c r="AP135" s="46"/>
      <c r="AQ135" s="46"/>
      <c r="AR135" s="46"/>
      <c r="AS135" s="46"/>
      <c r="AT135" s="46"/>
      <c r="AU135" s="46"/>
      <c r="AV135" s="46"/>
      <c r="AW135" s="46"/>
      <c r="AX135" s="46"/>
    </row>
    <row r="136" spans="1:50" x14ac:dyDescent="0.3">
      <c r="A136" s="57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46"/>
      <c r="AM136" s="46"/>
      <c r="AN136" s="46"/>
      <c r="AO136" s="46"/>
      <c r="AP136" s="46"/>
      <c r="AQ136" s="46"/>
      <c r="AR136" s="46"/>
      <c r="AS136" s="46"/>
      <c r="AT136" s="46"/>
      <c r="AU136" s="46"/>
      <c r="AV136" s="46"/>
      <c r="AW136" s="46"/>
      <c r="AX136" s="46"/>
    </row>
    <row r="137" spans="1:50" x14ac:dyDescent="0.3">
      <c r="A137" s="57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46"/>
      <c r="AM137" s="46"/>
      <c r="AN137" s="46"/>
      <c r="AO137" s="46"/>
      <c r="AP137" s="46"/>
      <c r="AQ137" s="46"/>
      <c r="AR137" s="46"/>
      <c r="AS137" s="46"/>
      <c r="AT137" s="46"/>
      <c r="AU137" s="46"/>
      <c r="AV137" s="46"/>
      <c r="AW137" s="46"/>
      <c r="AX137" s="46"/>
    </row>
    <row r="138" spans="1:50" x14ac:dyDescent="0.3">
      <c r="A138" s="1"/>
      <c r="B138" s="1"/>
    </row>
    <row r="139" spans="1:50" x14ac:dyDescent="0.3">
      <c r="A139" s="9"/>
    </row>
    <row r="140" spans="1:50" x14ac:dyDescent="0.3">
      <c r="A140" s="1"/>
    </row>
    <row r="141" spans="1:50" x14ac:dyDescent="0.3">
      <c r="A141" s="9"/>
    </row>
    <row r="142" spans="1:50" x14ac:dyDescent="0.3">
      <c r="A142" s="1"/>
    </row>
    <row r="143" spans="1:50" x14ac:dyDescent="0.3">
      <c r="A143" s="9"/>
    </row>
    <row r="144" spans="1:50" x14ac:dyDescent="0.3">
      <c r="A144" s="1"/>
    </row>
    <row r="145" spans="1:1" x14ac:dyDescent="0.3">
      <c r="A145" s="9"/>
    </row>
    <row r="146" spans="1:1" x14ac:dyDescent="0.3">
      <c r="A146" s="1"/>
    </row>
    <row r="147" spans="1:1" x14ac:dyDescent="0.3">
      <c r="A147" s="9"/>
    </row>
    <row r="148" spans="1:1" x14ac:dyDescent="0.3">
      <c r="A148" s="1"/>
    </row>
    <row r="149" spans="1:1" x14ac:dyDescent="0.3">
      <c r="A149" s="9"/>
    </row>
    <row r="150" spans="1:1" x14ac:dyDescent="0.3">
      <c r="A150" s="1"/>
    </row>
    <row r="151" spans="1:1" x14ac:dyDescent="0.3">
      <c r="A151" s="9"/>
    </row>
  </sheetData>
  <mergeCells count="16">
    <mergeCell ref="D89:E89"/>
    <mergeCell ref="A84:G84"/>
    <mergeCell ref="B87:G87"/>
    <mergeCell ref="B88:C88"/>
    <mergeCell ref="D88:E88"/>
    <mergeCell ref="I68:K68"/>
    <mergeCell ref="I69:K69"/>
    <mergeCell ref="J70:K70"/>
    <mergeCell ref="J71:K71"/>
    <mergeCell ref="I73:K73"/>
    <mergeCell ref="B3:C4"/>
    <mergeCell ref="D3:E4"/>
    <mergeCell ref="A50:E50"/>
    <mergeCell ref="B53:C53"/>
    <mergeCell ref="D53:E53"/>
    <mergeCell ref="D5:E5"/>
  </mergeCells>
  <printOptions headings="1" gridLines="1"/>
  <pageMargins left="0.75" right="0.75" top="1" bottom="1" header="0.5" footer="0.5"/>
  <pageSetup scale="55" fitToHeight="3" orientation="landscape" horizontalDpi="1200" verticalDpi="1200" r:id="rId1"/>
  <rowBreaks count="2" manualBreakCount="2">
    <brk id="49" max="6" man="1"/>
    <brk id="84" max="6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view="pageBreakPreview" zoomScaleSheetLayoutView="100" workbookViewId="0">
      <selection activeCell="C56" sqref="C56"/>
    </sheetView>
  </sheetViews>
  <sheetFormatPr defaultColWidth="8.8984375" defaultRowHeight="15.6" x14ac:dyDescent="0.3"/>
  <sheetData/>
  <pageMargins left="0.7" right="0.7" top="0.75" bottom="0.75" header="0.3" footer="0.3"/>
  <pageSetup scale="63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3073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12</xdr:col>
                <xdr:colOff>609600</xdr:colOff>
                <xdr:row>49</xdr:row>
                <xdr:rowOff>7620</xdr:rowOff>
              </to>
            </anchor>
          </objectPr>
        </oleObject>
      </mc:Choice>
      <mc:Fallback>
        <oleObject progId="Word.Document.12" shapeId="3073" r:id="rId4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view="pageBreakPreview" zoomScaleSheetLayoutView="100" workbookViewId="0">
      <selection activeCell="I42" sqref="I42"/>
    </sheetView>
  </sheetViews>
  <sheetFormatPr defaultColWidth="8.8984375" defaultRowHeight="15.6" x14ac:dyDescent="0.3"/>
  <sheetData/>
  <pageMargins left="0.7" right="0.7" top="0.75" bottom="0.75" header="0.3" footer="0.3"/>
  <pageSetup scale="86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4097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14</xdr:col>
                <xdr:colOff>259080</xdr:colOff>
                <xdr:row>31</xdr:row>
                <xdr:rowOff>144780</xdr:rowOff>
              </to>
            </anchor>
          </objectPr>
        </oleObject>
      </mc:Choice>
      <mc:Fallback>
        <oleObject progId="Word.Document.12" shapeId="4097" r:id="rId4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view="pageBreakPreview" zoomScaleSheetLayoutView="100" workbookViewId="0"/>
  </sheetViews>
  <sheetFormatPr defaultColWidth="8.8984375" defaultRowHeight="15.6" x14ac:dyDescent="0.3"/>
  <sheetData/>
  <pageMargins left="0.7" right="0.7" top="0.75" bottom="0.75" header="0.3" footer="0.3"/>
  <pageSetup scale="51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6147" r:id="rId4">
          <objectPr defaultSize="0" r:id="rId5">
            <anchor moveWithCells="1">
              <from>
                <xdr:col>0</xdr:col>
                <xdr:colOff>0</xdr:colOff>
                <xdr:row>5</xdr:row>
                <xdr:rowOff>144780</xdr:rowOff>
              </from>
              <to>
                <xdr:col>14</xdr:col>
                <xdr:colOff>236220</xdr:colOff>
                <xdr:row>49</xdr:row>
                <xdr:rowOff>76200</xdr:rowOff>
              </to>
            </anchor>
          </objectPr>
        </oleObject>
      </mc:Choice>
      <mc:Fallback>
        <oleObject progId="Word.Document.12" shapeId="6147" r:id="rId4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view="pageBreakPreview" topLeftCell="C18" workbookViewId="0">
      <selection activeCell="K37" sqref="K37:L38"/>
    </sheetView>
  </sheetViews>
  <sheetFormatPr defaultColWidth="8.8984375" defaultRowHeight="15.6" x14ac:dyDescent="0.3"/>
  <cols>
    <col min="4" max="4" width="10.8984375" customWidth="1"/>
  </cols>
  <sheetData>
    <row r="1" spans="1:13" x14ac:dyDescent="0.3">
      <c r="A1" s="110" t="s">
        <v>483</v>
      </c>
    </row>
    <row r="2" spans="1:13" x14ac:dyDescent="0.3">
      <c r="A2" s="110" t="s">
        <v>484</v>
      </c>
    </row>
    <row r="3" spans="1:13" ht="16.2" thickBot="1" x14ac:dyDescent="0.35">
      <c r="B3" s="121" t="s">
        <v>476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</row>
    <row r="4" spans="1:13" ht="16.2" thickBot="1" x14ac:dyDescent="0.35">
      <c r="B4" s="108"/>
      <c r="C4" s="109"/>
      <c r="D4" s="108"/>
      <c r="E4" s="109"/>
      <c r="F4" s="142" t="s">
        <v>443</v>
      </c>
      <c r="G4" s="142"/>
      <c r="H4" s="142"/>
      <c r="I4" s="142"/>
      <c r="J4" s="142"/>
      <c r="K4" s="142"/>
      <c r="L4" s="142"/>
      <c r="M4" s="142"/>
    </row>
    <row r="5" spans="1:13" x14ac:dyDescent="0.3">
      <c r="B5" s="143"/>
      <c r="C5" s="119"/>
      <c r="D5" s="145" t="s">
        <v>477</v>
      </c>
      <c r="E5" s="119"/>
      <c r="F5" s="147">
        <v>2015</v>
      </c>
      <c r="G5" s="147"/>
      <c r="H5" s="147"/>
      <c r="I5" s="147"/>
      <c r="J5" s="149"/>
      <c r="K5" s="124">
        <v>2014</v>
      </c>
      <c r="L5" s="124"/>
      <c r="M5" s="124"/>
    </row>
    <row r="6" spans="1:13" ht="16.2" thickBot="1" x14ac:dyDescent="0.35">
      <c r="B6" s="144"/>
      <c r="C6" s="119"/>
      <c r="D6" s="146"/>
      <c r="E6" s="119"/>
      <c r="F6" s="148"/>
      <c r="G6" s="148"/>
      <c r="H6" s="148"/>
      <c r="I6" s="148"/>
      <c r="J6" s="119"/>
      <c r="K6" s="125"/>
      <c r="L6" s="125"/>
      <c r="M6" s="125"/>
    </row>
    <row r="7" spans="1:13" x14ac:dyDescent="0.3">
      <c r="B7" s="140">
        <v>6.2E-2</v>
      </c>
      <c r="C7" s="119"/>
      <c r="D7" s="124" t="s">
        <v>478</v>
      </c>
      <c r="E7" s="119"/>
      <c r="F7" s="128" t="s">
        <v>442</v>
      </c>
      <c r="G7" s="130">
        <v>3427</v>
      </c>
      <c r="H7" s="130"/>
      <c r="I7" s="132"/>
      <c r="J7" s="119"/>
      <c r="K7" s="120" t="s">
        <v>442</v>
      </c>
      <c r="L7" s="122">
        <v>3348</v>
      </c>
      <c r="M7" s="124"/>
    </row>
    <row r="8" spans="1:13" x14ac:dyDescent="0.3">
      <c r="B8" s="134"/>
      <c r="C8" s="119"/>
      <c r="D8" s="126"/>
      <c r="E8" s="119"/>
      <c r="F8" s="141"/>
      <c r="G8" s="136"/>
      <c r="H8" s="136"/>
      <c r="I8" s="135"/>
      <c r="J8" s="119"/>
      <c r="K8" s="139"/>
      <c r="L8" s="137"/>
      <c r="M8" s="126"/>
    </row>
    <row r="9" spans="1:13" x14ac:dyDescent="0.3">
      <c r="B9" s="134">
        <v>5.3499999999999999E-2</v>
      </c>
      <c r="C9" s="119"/>
      <c r="D9" s="138">
        <v>43160</v>
      </c>
      <c r="E9" s="119"/>
      <c r="F9" s="136">
        <v>2965</v>
      </c>
      <c r="G9" s="136"/>
      <c r="H9" s="136"/>
      <c r="I9" s="135"/>
      <c r="J9" s="119"/>
      <c r="K9" s="137">
        <v>2969</v>
      </c>
      <c r="L9" s="137"/>
      <c r="M9" s="126"/>
    </row>
    <row r="10" spans="1:13" x14ac:dyDescent="0.3">
      <c r="B10" s="134"/>
      <c r="C10" s="119"/>
      <c r="D10" s="138"/>
      <c r="E10" s="119"/>
      <c r="F10" s="136"/>
      <c r="G10" s="136"/>
      <c r="H10" s="136"/>
      <c r="I10" s="135"/>
      <c r="J10" s="119"/>
      <c r="K10" s="137"/>
      <c r="L10" s="137"/>
      <c r="M10" s="126"/>
    </row>
    <row r="11" spans="1:13" x14ac:dyDescent="0.3">
      <c r="B11" s="134">
        <v>7.1999999999999995E-2</v>
      </c>
      <c r="C11" s="119"/>
      <c r="D11" s="138">
        <v>51926</v>
      </c>
      <c r="E11" s="119"/>
      <c r="F11" s="136">
        <v>2803</v>
      </c>
      <c r="G11" s="136"/>
      <c r="H11" s="136"/>
      <c r="I11" s="135"/>
      <c r="J11" s="119"/>
      <c r="K11" s="137">
        <v>2848</v>
      </c>
      <c r="L11" s="137"/>
      <c r="M11" s="126"/>
    </row>
    <row r="12" spans="1:13" x14ac:dyDescent="0.3">
      <c r="B12" s="134"/>
      <c r="C12" s="119"/>
      <c r="D12" s="138"/>
      <c r="E12" s="119"/>
      <c r="F12" s="136"/>
      <c r="G12" s="136"/>
      <c r="H12" s="136"/>
      <c r="I12" s="135"/>
      <c r="J12" s="119"/>
      <c r="K12" s="137"/>
      <c r="L12" s="137"/>
      <c r="M12" s="126"/>
    </row>
    <row r="13" spans="1:13" x14ac:dyDescent="0.3">
      <c r="B13" s="134">
        <v>4.7500000000000001E-2</v>
      </c>
      <c r="C13" s="119"/>
      <c r="D13" s="138">
        <v>43617</v>
      </c>
      <c r="E13" s="119"/>
      <c r="F13" s="136">
        <v>2738</v>
      </c>
      <c r="G13" s="136"/>
      <c r="H13" s="136"/>
      <c r="I13" s="135"/>
      <c r="J13" s="119"/>
      <c r="K13" s="137">
        <v>2683</v>
      </c>
      <c r="L13" s="137"/>
      <c r="M13" s="126"/>
    </row>
    <row r="14" spans="1:13" x14ac:dyDescent="0.3">
      <c r="B14" s="134"/>
      <c r="C14" s="119"/>
      <c r="D14" s="138"/>
      <c r="E14" s="119"/>
      <c r="F14" s="136"/>
      <c r="G14" s="136"/>
      <c r="H14" s="136"/>
      <c r="I14" s="135"/>
      <c r="J14" s="119"/>
      <c r="K14" s="137"/>
      <c r="L14" s="137"/>
      <c r="M14" s="126"/>
    </row>
    <row r="15" spans="1:13" x14ac:dyDescent="0.3">
      <c r="B15" s="134">
        <v>5.7500000000000002E-2</v>
      </c>
      <c r="C15" s="119"/>
      <c r="D15" s="138">
        <v>45444</v>
      </c>
      <c r="E15" s="119"/>
      <c r="F15" s="136">
        <v>2734</v>
      </c>
      <c r="G15" s="136"/>
      <c r="H15" s="136"/>
      <c r="I15" s="135"/>
      <c r="J15" s="119"/>
      <c r="K15" s="137">
        <v>2581</v>
      </c>
      <c r="L15" s="137"/>
      <c r="M15" s="126"/>
    </row>
    <row r="16" spans="1:13" x14ac:dyDescent="0.3">
      <c r="B16" s="134"/>
      <c r="C16" s="119"/>
      <c r="D16" s="138"/>
      <c r="E16" s="119"/>
      <c r="F16" s="136"/>
      <c r="G16" s="136"/>
      <c r="H16" s="136"/>
      <c r="I16" s="135"/>
      <c r="J16" s="119"/>
      <c r="K16" s="137"/>
      <c r="L16" s="137"/>
      <c r="M16" s="126"/>
    </row>
    <row r="17" spans="2:13" ht="53.4" customHeight="1" x14ac:dyDescent="0.3">
      <c r="B17" s="139" t="s">
        <v>479</v>
      </c>
      <c r="C17" s="119"/>
      <c r="D17" s="138">
        <v>42522</v>
      </c>
      <c r="E17" s="119"/>
      <c r="F17" s="135" t="s">
        <v>441</v>
      </c>
      <c r="G17" s="135"/>
      <c r="H17" s="135"/>
      <c r="I17" s="135"/>
      <c r="J17" s="119"/>
      <c r="K17" s="137">
        <v>2392</v>
      </c>
      <c r="L17" s="137"/>
      <c r="M17" s="126"/>
    </row>
    <row r="18" spans="2:13" x14ac:dyDescent="0.3">
      <c r="B18" s="139"/>
      <c r="C18" s="119"/>
      <c r="D18" s="138"/>
      <c r="E18" s="119"/>
      <c r="F18" s="135"/>
      <c r="G18" s="135"/>
      <c r="H18" s="135"/>
      <c r="I18" s="135"/>
      <c r="J18" s="119"/>
      <c r="K18" s="137"/>
      <c r="L18" s="137"/>
      <c r="M18" s="126"/>
    </row>
    <row r="19" spans="2:13" x14ac:dyDescent="0.3">
      <c r="B19" s="134">
        <v>6.5000000000000002E-2</v>
      </c>
      <c r="C19" s="119"/>
      <c r="D19" s="138">
        <v>51653</v>
      </c>
      <c r="E19" s="119"/>
      <c r="F19" s="136">
        <v>2307</v>
      </c>
      <c r="G19" s="136"/>
      <c r="H19" s="136"/>
      <c r="I19" s="135"/>
      <c r="J19" s="119"/>
      <c r="K19" s="137">
        <v>2206</v>
      </c>
      <c r="L19" s="137"/>
      <c r="M19" s="126"/>
    </row>
    <row r="20" spans="2:13" x14ac:dyDescent="0.3">
      <c r="B20" s="134"/>
      <c r="C20" s="119"/>
      <c r="D20" s="138"/>
      <c r="E20" s="119"/>
      <c r="F20" s="136"/>
      <c r="G20" s="136"/>
      <c r="H20" s="136"/>
      <c r="I20" s="135"/>
      <c r="J20" s="119"/>
      <c r="K20" s="137"/>
      <c r="L20" s="137"/>
      <c r="M20" s="126"/>
    </row>
    <row r="21" spans="2:13" x14ac:dyDescent="0.3">
      <c r="B21" s="134">
        <v>5.9499999999999997E-2</v>
      </c>
      <c r="C21" s="119"/>
      <c r="D21" s="138">
        <v>51227</v>
      </c>
      <c r="E21" s="119"/>
      <c r="F21" s="136">
        <v>2086</v>
      </c>
      <c r="G21" s="136"/>
      <c r="H21" s="136"/>
      <c r="I21" s="135"/>
      <c r="J21" s="119"/>
      <c r="K21" s="137">
        <v>2188</v>
      </c>
      <c r="L21" s="137"/>
      <c r="M21" s="126"/>
    </row>
    <row r="22" spans="2:13" x14ac:dyDescent="0.3">
      <c r="B22" s="134"/>
      <c r="C22" s="119"/>
      <c r="D22" s="138"/>
      <c r="E22" s="119"/>
      <c r="F22" s="136"/>
      <c r="G22" s="136"/>
      <c r="H22" s="136"/>
      <c r="I22" s="135"/>
      <c r="J22" s="119"/>
      <c r="K22" s="137"/>
      <c r="L22" s="137"/>
      <c r="M22" s="126"/>
    </row>
    <row r="23" spans="2:13" x14ac:dyDescent="0.3">
      <c r="B23" s="134">
        <v>5.5E-2</v>
      </c>
      <c r="C23" s="119"/>
      <c r="D23" s="126" t="s">
        <v>480</v>
      </c>
      <c r="E23" s="119"/>
      <c r="F23" s="136">
        <v>1832</v>
      </c>
      <c r="G23" s="136"/>
      <c r="H23" s="136"/>
      <c r="I23" s="135"/>
      <c r="J23" s="119"/>
      <c r="K23" s="137">
        <v>1893</v>
      </c>
      <c r="L23" s="137"/>
      <c r="M23" s="126"/>
    </row>
    <row r="24" spans="2:13" x14ac:dyDescent="0.3">
      <c r="B24" s="134"/>
      <c r="C24" s="119"/>
      <c r="D24" s="126"/>
      <c r="E24" s="119"/>
      <c r="F24" s="136"/>
      <c r="G24" s="136"/>
      <c r="H24" s="136"/>
      <c r="I24" s="135"/>
      <c r="J24" s="119"/>
      <c r="K24" s="137"/>
      <c r="L24" s="137"/>
      <c r="M24" s="126"/>
    </row>
    <row r="25" spans="2:13" ht="45" customHeight="1" x14ac:dyDescent="0.3">
      <c r="B25" s="139" t="s">
        <v>481</v>
      </c>
      <c r="C25" s="119"/>
      <c r="D25" s="138">
        <v>42430</v>
      </c>
      <c r="E25" s="119"/>
      <c r="F25" s="135" t="s">
        <v>441</v>
      </c>
      <c r="G25" s="135"/>
      <c r="H25" s="135"/>
      <c r="I25" s="135"/>
      <c r="J25" s="119"/>
      <c r="K25" s="137">
        <v>1564</v>
      </c>
      <c r="L25" s="137"/>
      <c r="M25" s="126"/>
    </row>
    <row r="26" spans="2:13" x14ac:dyDescent="0.3">
      <c r="B26" s="139"/>
      <c r="C26" s="119"/>
      <c r="D26" s="138"/>
      <c r="E26" s="119"/>
      <c r="F26" s="135"/>
      <c r="G26" s="135"/>
      <c r="H26" s="135"/>
      <c r="I26" s="135"/>
      <c r="J26" s="119"/>
      <c r="K26" s="137"/>
      <c r="L26" s="137"/>
      <c r="M26" s="126"/>
    </row>
    <row r="27" spans="2:13" x14ac:dyDescent="0.3">
      <c r="B27" s="134">
        <v>4.5499999999999999E-2</v>
      </c>
      <c r="C27" s="119"/>
      <c r="D27" s="138">
        <v>43952</v>
      </c>
      <c r="E27" s="119"/>
      <c r="F27" s="136">
        <v>1394</v>
      </c>
      <c r="G27" s="136"/>
      <c r="H27" s="136"/>
      <c r="I27" s="135"/>
      <c r="J27" s="119"/>
      <c r="K27" s="137">
        <v>1425</v>
      </c>
      <c r="L27" s="137"/>
      <c r="M27" s="126"/>
    </row>
    <row r="28" spans="2:13" x14ac:dyDescent="0.3">
      <c r="B28" s="134"/>
      <c r="C28" s="119"/>
      <c r="D28" s="138"/>
      <c r="E28" s="119"/>
      <c r="F28" s="136"/>
      <c r="G28" s="136"/>
      <c r="H28" s="136"/>
      <c r="I28" s="135"/>
      <c r="J28" s="119"/>
      <c r="K28" s="137"/>
      <c r="L28" s="137"/>
      <c r="M28" s="126"/>
    </row>
    <row r="29" spans="2:13" x14ac:dyDescent="0.3">
      <c r="B29" s="134">
        <v>4.7500000000000001E-2</v>
      </c>
      <c r="C29" s="119"/>
      <c r="D29" s="126" t="s">
        <v>482</v>
      </c>
      <c r="E29" s="119"/>
      <c r="F29" s="136">
        <v>1274</v>
      </c>
      <c r="G29" s="136"/>
      <c r="H29" s="136"/>
      <c r="I29" s="135"/>
      <c r="J29" s="119"/>
      <c r="K29" s="137">
        <v>1166</v>
      </c>
      <c r="L29" s="137"/>
      <c r="M29" s="126"/>
    </row>
    <row r="30" spans="2:13" x14ac:dyDescent="0.3">
      <c r="B30" s="134"/>
      <c r="C30" s="119"/>
      <c r="D30" s="126"/>
      <c r="E30" s="119"/>
      <c r="F30" s="136"/>
      <c r="G30" s="136"/>
      <c r="H30" s="136"/>
      <c r="I30" s="135"/>
      <c r="J30" s="119"/>
      <c r="K30" s="137"/>
      <c r="L30" s="137"/>
      <c r="M30" s="126"/>
    </row>
    <row r="31" spans="2:13" x14ac:dyDescent="0.3">
      <c r="B31" s="134">
        <v>5.5E-2</v>
      </c>
      <c r="C31" s="119"/>
      <c r="D31" s="138">
        <v>43497</v>
      </c>
      <c r="E31" s="119"/>
      <c r="F31" s="136">
        <v>1048</v>
      </c>
      <c r="G31" s="136"/>
      <c r="H31" s="136"/>
      <c r="I31" s="135"/>
      <c r="J31" s="119"/>
      <c r="K31" s="137">
        <v>1061</v>
      </c>
      <c r="L31" s="137"/>
      <c r="M31" s="126"/>
    </row>
    <row r="32" spans="2:13" x14ac:dyDescent="0.3">
      <c r="B32" s="134"/>
      <c r="C32" s="119"/>
      <c r="D32" s="138"/>
      <c r="E32" s="119"/>
      <c r="F32" s="136"/>
      <c r="G32" s="136"/>
      <c r="H32" s="136"/>
      <c r="I32" s="135"/>
      <c r="J32" s="119"/>
      <c r="K32" s="137"/>
      <c r="L32" s="137"/>
      <c r="M32" s="126"/>
    </row>
    <row r="33" spans="2:13" x14ac:dyDescent="0.3">
      <c r="B33" s="134">
        <v>6.5100000000000005E-2</v>
      </c>
      <c r="C33" s="119"/>
      <c r="D33" s="126">
        <v>2028</v>
      </c>
      <c r="E33" s="119"/>
      <c r="F33" s="136">
        <v>3403</v>
      </c>
      <c r="G33" s="136"/>
      <c r="H33" s="136"/>
      <c r="I33" s="135"/>
      <c r="J33" s="119"/>
      <c r="K33" s="137">
        <v>3345</v>
      </c>
      <c r="L33" s="137"/>
      <c r="M33" s="126"/>
    </row>
    <row r="34" spans="2:13" x14ac:dyDescent="0.3">
      <c r="B34" s="134"/>
      <c r="C34" s="119"/>
      <c r="D34" s="126"/>
      <c r="E34" s="119"/>
      <c r="F34" s="136"/>
      <c r="G34" s="136"/>
      <c r="H34" s="136"/>
      <c r="I34" s="135"/>
      <c r="J34" s="119"/>
      <c r="K34" s="137"/>
      <c r="L34" s="137"/>
      <c r="M34" s="126"/>
    </row>
    <row r="35" spans="2:13" x14ac:dyDescent="0.3">
      <c r="B35" s="134">
        <v>5.28E-2</v>
      </c>
      <c r="C35" s="119"/>
      <c r="D35" s="126">
        <v>2019</v>
      </c>
      <c r="E35" s="119"/>
      <c r="F35" s="136">
        <v>2254</v>
      </c>
      <c r="G35" s="136"/>
      <c r="H35" s="136"/>
      <c r="I35" s="135"/>
      <c r="J35" s="119"/>
      <c r="K35" s="137">
        <v>2402</v>
      </c>
      <c r="L35" s="137"/>
      <c r="M35" s="126"/>
    </row>
    <row r="36" spans="2:13" x14ac:dyDescent="0.3">
      <c r="B36" s="134"/>
      <c r="C36" s="119"/>
      <c r="D36" s="126"/>
      <c r="E36" s="119"/>
      <c r="F36" s="136"/>
      <c r="G36" s="136"/>
      <c r="H36" s="136"/>
      <c r="I36" s="135"/>
      <c r="J36" s="119"/>
      <c r="K36" s="137"/>
      <c r="L36" s="137"/>
      <c r="M36" s="126"/>
    </row>
    <row r="37" spans="2:13" x14ac:dyDescent="0.3">
      <c r="B37" s="134">
        <v>2.4799999999999999E-2</v>
      </c>
      <c r="C37" s="119"/>
      <c r="D37" s="126">
        <v>2018</v>
      </c>
      <c r="E37" s="119"/>
      <c r="F37" s="135">
        <v>771</v>
      </c>
      <c r="G37" s="135"/>
      <c r="H37" s="135"/>
      <c r="I37" s="135"/>
      <c r="J37" s="119"/>
      <c r="K37" s="126">
        <v>865</v>
      </c>
      <c r="L37" s="126"/>
      <c r="M37" s="126"/>
    </row>
    <row r="38" spans="2:13" ht="16.2" thickBot="1" x14ac:dyDescent="0.35">
      <c r="B38" s="134"/>
      <c r="C38" s="119"/>
      <c r="D38" s="126"/>
      <c r="E38" s="119"/>
      <c r="F38" s="133"/>
      <c r="G38" s="133"/>
      <c r="H38" s="133"/>
      <c r="I38" s="133"/>
      <c r="J38" s="119"/>
      <c r="K38" s="125"/>
      <c r="L38" s="125"/>
      <c r="M38" s="125"/>
    </row>
    <row r="39" spans="2:13" x14ac:dyDescent="0.3">
      <c r="B39" s="127" t="s">
        <v>22</v>
      </c>
      <c r="C39" s="119"/>
      <c r="D39" s="119"/>
      <c r="E39" s="119"/>
      <c r="F39" s="128" t="s">
        <v>442</v>
      </c>
      <c r="G39" s="128"/>
      <c r="H39" s="130">
        <v>31036</v>
      </c>
      <c r="I39" s="132"/>
      <c r="J39" s="119"/>
      <c r="K39" s="120" t="s">
        <v>442</v>
      </c>
      <c r="L39" s="122">
        <v>34926</v>
      </c>
      <c r="M39" s="124"/>
    </row>
    <row r="40" spans="2:13" ht="16.2" thickBot="1" x14ac:dyDescent="0.35">
      <c r="B40" s="127"/>
      <c r="C40" s="119"/>
      <c r="D40" s="119"/>
      <c r="E40" s="119"/>
      <c r="F40" s="129"/>
      <c r="G40" s="129"/>
      <c r="H40" s="131"/>
      <c r="I40" s="133"/>
      <c r="J40" s="119"/>
      <c r="K40" s="121"/>
      <c r="L40" s="123"/>
      <c r="M40" s="125"/>
    </row>
  </sheetData>
  <mergeCells count="168">
    <mergeCell ref="B3:M3"/>
    <mergeCell ref="F4:M4"/>
    <mergeCell ref="B5:B6"/>
    <mergeCell ref="C5:C6"/>
    <mergeCell ref="D5:D6"/>
    <mergeCell ref="E5:E6"/>
    <mergeCell ref="F5:H6"/>
    <mergeCell ref="I5:I6"/>
    <mergeCell ref="J5:J6"/>
    <mergeCell ref="K5:L6"/>
    <mergeCell ref="M5:M6"/>
    <mergeCell ref="L7:L8"/>
    <mergeCell ref="M7:M8"/>
    <mergeCell ref="B9:B10"/>
    <mergeCell ref="C9:C10"/>
    <mergeCell ref="D9:D10"/>
    <mergeCell ref="E9:E10"/>
    <mergeCell ref="F9:H10"/>
    <mergeCell ref="I9:I10"/>
    <mergeCell ref="J9:J10"/>
    <mergeCell ref="K9:L10"/>
    <mergeCell ref="M9:M10"/>
    <mergeCell ref="B7:B8"/>
    <mergeCell ref="C7:C8"/>
    <mergeCell ref="D7:D8"/>
    <mergeCell ref="E7:E8"/>
    <mergeCell ref="F7:F8"/>
    <mergeCell ref="G7:H8"/>
    <mergeCell ref="I7:I8"/>
    <mergeCell ref="J7:J8"/>
    <mergeCell ref="K7:K8"/>
    <mergeCell ref="B11:B12"/>
    <mergeCell ref="C11:C12"/>
    <mergeCell ref="D11:D12"/>
    <mergeCell ref="E11:E12"/>
    <mergeCell ref="F11:H12"/>
    <mergeCell ref="I11:I12"/>
    <mergeCell ref="J11:J12"/>
    <mergeCell ref="K11:L12"/>
    <mergeCell ref="M11:M12"/>
    <mergeCell ref="J13:J14"/>
    <mergeCell ref="K13:L14"/>
    <mergeCell ref="M13:M14"/>
    <mergeCell ref="B15:B16"/>
    <mergeCell ref="C15:C16"/>
    <mergeCell ref="D15:D16"/>
    <mergeCell ref="E15:E16"/>
    <mergeCell ref="F15:H16"/>
    <mergeCell ref="I15:I16"/>
    <mergeCell ref="J15:J16"/>
    <mergeCell ref="B13:B14"/>
    <mergeCell ref="C13:C14"/>
    <mergeCell ref="D13:D14"/>
    <mergeCell ref="E13:E14"/>
    <mergeCell ref="F13:H14"/>
    <mergeCell ref="I13:I14"/>
    <mergeCell ref="K15:L16"/>
    <mergeCell ref="M15:M16"/>
    <mergeCell ref="B17:B18"/>
    <mergeCell ref="C17:C18"/>
    <mergeCell ref="D17:D18"/>
    <mergeCell ref="E17:E18"/>
    <mergeCell ref="F17:H18"/>
    <mergeCell ref="I17:I18"/>
    <mergeCell ref="J17:J18"/>
    <mergeCell ref="K17:L18"/>
    <mergeCell ref="M17:M18"/>
    <mergeCell ref="B19:B20"/>
    <mergeCell ref="C19:C20"/>
    <mergeCell ref="D19:D20"/>
    <mergeCell ref="E19:E20"/>
    <mergeCell ref="F19:H20"/>
    <mergeCell ref="I19:I20"/>
    <mergeCell ref="J19:J20"/>
    <mergeCell ref="K19:L20"/>
    <mergeCell ref="M19:M20"/>
    <mergeCell ref="J21:J22"/>
    <mergeCell ref="K21:L22"/>
    <mergeCell ref="M21:M22"/>
    <mergeCell ref="B23:B24"/>
    <mergeCell ref="C23:C24"/>
    <mergeCell ref="D23:D24"/>
    <mergeCell ref="E23:E24"/>
    <mergeCell ref="F23:H24"/>
    <mergeCell ref="I23:I24"/>
    <mergeCell ref="J23:J24"/>
    <mergeCell ref="B21:B22"/>
    <mergeCell ref="C21:C22"/>
    <mergeCell ref="D21:D22"/>
    <mergeCell ref="E21:E22"/>
    <mergeCell ref="F21:H22"/>
    <mergeCell ref="I21:I22"/>
    <mergeCell ref="K23:L24"/>
    <mergeCell ref="M23:M24"/>
    <mergeCell ref="B25:B26"/>
    <mergeCell ref="C25:C26"/>
    <mergeCell ref="D25:D26"/>
    <mergeCell ref="E25:E26"/>
    <mergeCell ref="F25:H26"/>
    <mergeCell ref="I25:I26"/>
    <mergeCell ref="J25:J26"/>
    <mergeCell ref="K25:L26"/>
    <mergeCell ref="M25:M26"/>
    <mergeCell ref="B27:B28"/>
    <mergeCell ref="C27:C28"/>
    <mergeCell ref="D27:D28"/>
    <mergeCell ref="E27:E28"/>
    <mergeCell ref="F27:H28"/>
    <mergeCell ref="I27:I28"/>
    <mergeCell ref="J27:J28"/>
    <mergeCell ref="K27:L28"/>
    <mergeCell ref="M27:M28"/>
    <mergeCell ref="J29:J30"/>
    <mergeCell ref="K29:L30"/>
    <mergeCell ref="M29:M30"/>
    <mergeCell ref="B31:B32"/>
    <mergeCell ref="C31:C32"/>
    <mergeCell ref="D31:D32"/>
    <mergeCell ref="E31:E32"/>
    <mergeCell ref="F31:H32"/>
    <mergeCell ref="I31:I32"/>
    <mergeCell ref="J31:J32"/>
    <mergeCell ref="B29:B30"/>
    <mergeCell ref="C29:C30"/>
    <mergeCell ref="D29:D30"/>
    <mergeCell ref="E29:E30"/>
    <mergeCell ref="F29:H30"/>
    <mergeCell ref="I29:I30"/>
    <mergeCell ref="K31:L32"/>
    <mergeCell ref="M31:M32"/>
    <mergeCell ref="B33:B34"/>
    <mergeCell ref="C33:C34"/>
    <mergeCell ref="D33:D34"/>
    <mergeCell ref="E33:E34"/>
    <mergeCell ref="F33:H34"/>
    <mergeCell ref="I33:I34"/>
    <mergeCell ref="J33:J34"/>
    <mergeCell ref="K33:L34"/>
    <mergeCell ref="M33:M34"/>
    <mergeCell ref="B35:B36"/>
    <mergeCell ref="C35:C36"/>
    <mergeCell ref="D35:D36"/>
    <mergeCell ref="E35:E36"/>
    <mergeCell ref="F35:H36"/>
    <mergeCell ref="I35:I36"/>
    <mergeCell ref="J35:J36"/>
    <mergeCell ref="K35:L36"/>
    <mergeCell ref="M35:M36"/>
    <mergeCell ref="J39:J40"/>
    <mergeCell ref="K39:K40"/>
    <mergeCell ref="L39:L40"/>
    <mergeCell ref="M39:M40"/>
    <mergeCell ref="J37:J38"/>
    <mergeCell ref="K37:L38"/>
    <mergeCell ref="M37:M38"/>
    <mergeCell ref="B39:B40"/>
    <mergeCell ref="C39:C40"/>
    <mergeCell ref="D39:D40"/>
    <mergeCell ref="E39:E40"/>
    <mergeCell ref="F39:G40"/>
    <mergeCell ref="H39:H40"/>
    <mergeCell ref="I39:I40"/>
    <mergeCell ref="B37:B38"/>
    <mergeCell ref="C37:C38"/>
    <mergeCell ref="D37:D38"/>
    <mergeCell ref="E37:E38"/>
    <mergeCell ref="F37:H38"/>
    <mergeCell ref="I37:I38"/>
  </mergeCells>
  <printOptions gridLines="1"/>
  <pageMargins left="0.7" right="0.7" top="0.75" bottom="0.75" header="0.3" footer="0.3"/>
  <pageSetup scale="7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6"/>
  <sheetViews>
    <sheetView view="pageBreakPreview" topLeftCell="A135" workbookViewId="0">
      <selection activeCell="I38" sqref="I38"/>
    </sheetView>
  </sheetViews>
  <sheetFormatPr defaultColWidth="10.8984375" defaultRowHeight="15.6" x14ac:dyDescent="0.3"/>
  <cols>
    <col min="1" max="1" width="10.8984375" style="69"/>
    <col min="2" max="2" width="52.3984375" style="69" customWidth="1"/>
    <col min="3" max="16384" width="10.8984375" style="69"/>
  </cols>
  <sheetData>
    <row r="1" spans="1:8" x14ac:dyDescent="0.3">
      <c r="A1" s="69" t="s">
        <v>438</v>
      </c>
    </row>
    <row r="2" spans="1:8" x14ac:dyDescent="0.3">
      <c r="B2" s="70" t="s">
        <v>467</v>
      </c>
    </row>
    <row r="3" spans="1:8" x14ac:dyDescent="0.3">
      <c r="B3" s="70" t="s">
        <v>106</v>
      </c>
    </row>
    <row r="4" spans="1:8" x14ac:dyDescent="0.3">
      <c r="B4" s="70" t="s">
        <v>465</v>
      </c>
    </row>
    <row r="5" spans="1:8" x14ac:dyDescent="0.3">
      <c r="B5" s="72"/>
      <c r="C5" s="73"/>
      <c r="D5" s="72"/>
      <c r="E5" s="72"/>
      <c r="F5" s="73"/>
      <c r="G5" s="72"/>
      <c r="H5" s="72"/>
    </row>
    <row r="6" spans="1:8" ht="16.2" thickBot="1" x14ac:dyDescent="0.35">
      <c r="B6" s="74"/>
      <c r="C6" s="154">
        <v>2015</v>
      </c>
      <c r="D6" s="154"/>
      <c r="E6" s="75"/>
      <c r="F6" s="154">
        <v>2014</v>
      </c>
      <c r="G6" s="154"/>
      <c r="H6" s="75"/>
    </row>
    <row r="7" spans="1:8" ht="16.2" thickBot="1" x14ac:dyDescent="0.35">
      <c r="B7" s="74"/>
      <c r="C7" s="152" t="s">
        <v>450</v>
      </c>
      <c r="D7" s="152"/>
      <c r="E7" s="75"/>
      <c r="F7" s="152" t="s">
        <v>451</v>
      </c>
      <c r="G7" s="152"/>
      <c r="H7" s="75"/>
    </row>
    <row r="8" spans="1:8" x14ac:dyDescent="0.3">
      <c r="B8" s="74"/>
      <c r="C8" s="153" t="s">
        <v>107</v>
      </c>
      <c r="D8" s="153"/>
      <c r="E8" s="75"/>
      <c r="F8" s="153" t="s">
        <v>107</v>
      </c>
      <c r="G8" s="153"/>
      <c r="H8" s="75"/>
    </row>
    <row r="9" spans="1:8" x14ac:dyDescent="0.3">
      <c r="B9" s="76" t="s">
        <v>2</v>
      </c>
      <c r="C9" s="77"/>
      <c r="D9" s="77"/>
      <c r="E9" s="77"/>
      <c r="F9" s="77"/>
      <c r="G9" s="77"/>
      <c r="H9" s="77"/>
    </row>
    <row r="10" spans="1:8" x14ac:dyDescent="0.3">
      <c r="B10" s="78" t="s">
        <v>108</v>
      </c>
      <c r="C10" s="79"/>
      <c r="D10" s="79"/>
      <c r="E10" s="79"/>
      <c r="F10" s="79"/>
      <c r="G10" s="79"/>
      <c r="H10" s="79"/>
    </row>
    <row r="11" spans="1:8" x14ac:dyDescent="0.3">
      <c r="B11" s="77" t="s">
        <v>109</v>
      </c>
      <c r="C11" s="77"/>
      <c r="D11" s="80">
        <v>16839</v>
      </c>
      <c r="E11" s="77"/>
      <c r="F11" s="77"/>
      <c r="G11" s="80">
        <v>15727</v>
      </c>
      <c r="H11" s="77"/>
    </row>
    <row r="12" spans="1:8" x14ac:dyDescent="0.3">
      <c r="B12" s="79" t="s">
        <v>11</v>
      </c>
      <c r="C12" s="79"/>
      <c r="D12" s="81">
        <v>31190</v>
      </c>
      <c r="E12" s="79"/>
      <c r="F12" s="79"/>
      <c r="G12" s="81">
        <v>29843</v>
      </c>
      <c r="H12" s="79"/>
    </row>
    <row r="13" spans="1:8" x14ac:dyDescent="0.3">
      <c r="B13" s="77" t="s">
        <v>110</v>
      </c>
      <c r="C13" s="77"/>
      <c r="D13" s="80">
        <v>30431</v>
      </c>
      <c r="E13" s="77"/>
      <c r="F13" s="77"/>
      <c r="G13" s="80">
        <v>31869</v>
      </c>
      <c r="H13" s="77"/>
    </row>
    <row r="14" spans="1:8" x14ac:dyDescent="0.3">
      <c r="B14" s="79" t="s">
        <v>111</v>
      </c>
      <c r="C14" s="79"/>
      <c r="D14" s="81">
        <v>8940</v>
      </c>
      <c r="E14" s="79"/>
      <c r="F14" s="79"/>
      <c r="G14" s="81">
        <v>8722</v>
      </c>
      <c r="H14" s="79"/>
    </row>
    <row r="15" spans="1:8" x14ac:dyDescent="0.3">
      <c r="B15" s="77" t="s">
        <v>112</v>
      </c>
      <c r="C15" s="77"/>
      <c r="D15" s="80">
        <v>7190</v>
      </c>
      <c r="E15" s="77"/>
      <c r="F15" s="77"/>
      <c r="G15" s="80">
        <v>5957</v>
      </c>
      <c r="H15" s="77"/>
    </row>
    <row r="16" spans="1:8" x14ac:dyDescent="0.3">
      <c r="B16" s="79" t="s">
        <v>113</v>
      </c>
      <c r="C16" s="79"/>
      <c r="D16" s="81">
        <v>1117</v>
      </c>
      <c r="E16" s="79"/>
      <c r="F16" s="79"/>
      <c r="G16" s="82">
        <v>938</v>
      </c>
      <c r="H16" s="79"/>
    </row>
    <row r="17" spans="2:8" x14ac:dyDescent="0.3">
      <c r="B17" s="77" t="s">
        <v>114</v>
      </c>
      <c r="C17" s="77"/>
      <c r="D17" s="83">
        <v>505</v>
      </c>
      <c r="E17" s="77"/>
      <c r="F17" s="77"/>
      <c r="G17" s="83">
        <v>456</v>
      </c>
      <c r="H17" s="77"/>
    </row>
    <row r="18" spans="2:8" ht="16.2" thickBot="1" x14ac:dyDescent="0.35">
      <c r="B18" s="65"/>
      <c r="C18" s="150"/>
      <c r="D18" s="150"/>
      <c r="E18" s="65"/>
      <c r="F18" s="150"/>
      <c r="G18" s="150"/>
      <c r="H18" s="65"/>
    </row>
    <row r="19" spans="2:8" x14ac:dyDescent="0.3">
      <c r="B19" s="78" t="s">
        <v>115</v>
      </c>
      <c r="C19" s="79"/>
      <c r="D19" s="84">
        <v>96212</v>
      </c>
      <c r="E19" s="79"/>
      <c r="F19" s="79"/>
      <c r="G19" s="84">
        <v>93412</v>
      </c>
      <c r="H19" s="79"/>
    </row>
    <row r="20" spans="2:8" ht="16.2" thickBot="1" x14ac:dyDescent="0.35">
      <c r="B20" s="65"/>
      <c r="C20" s="150"/>
      <c r="D20" s="150"/>
      <c r="E20" s="65"/>
      <c r="F20" s="150"/>
      <c r="G20" s="150"/>
      <c r="H20" s="65"/>
    </row>
    <row r="21" spans="2:8" x14ac:dyDescent="0.3">
      <c r="B21" s="76" t="s">
        <v>116</v>
      </c>
      <c r="C21" s="77"/>
      <c r="D21" s="77"/>
      <c r="E21" s="77"/>
      <c r="F21" s="77"/>
      <c r="G21" s="77"/>
      <c r="H21" s="77"/>
    </row>
    <row r="22" spans="2:8" x14ac:dyDescent="0.3">
      <c r="B22" s="79" t="s">
        <v>5</v>
      </c>
      <c r="C22" s="79"/>
      <c r="D22" s="81">
        <v>6844</v>
      </c>
      <c r="E22" s="79"/>
      <c r="F22" s="79"/>
      <c r="G22" s="81">
        <v>5830</v>
      </c>
      <c r="H22" s="79"/>
    </row>
    <row r="23" spans="2:8" x14ac:dyDescent="0.3">
      <c r="B23" s="77" t="s">
        <v>117</v>
      </c>
      <c r="C23" s="77"/>
      <c r="D23" s="80">
        <v>10051</v>
      </c>
      <c r="E23" s="77"/>
      <c r="F23" s="77"/>
      <c r="G23" s="80">
        <v>10432</v>
      </c>
      <c r="H23" s="77"/>
    </row>
    <row r="24" spans="2:8" x14ac:dyDescent="0.3">
      <c r="B24" s="79" t="s">
        <v>118</v>
      </c>
      <c r="C24" s="79"/>
      <c r="D24" s="81">
        <v>2667</v>
      </c>
      <c r="E24" s="79"/>
      <c r="F24" s="79"/>
      <c r="G24" s="81">
        <v>1466</v>
      </c>
      <c r="H24" s="79"/>
    </row>
    <row r="25" spans="2:8" x14ac:dyDescent="0.3">
      <c r="B25" s="77" t="s">
        <v>3</v>
      </c>
      <c r="C25" s="77"/>
      <c r="D25" s="80">
        <v>5652</v>
      </c>
      <c r="E25" s="77"/>
      <c r="F25" s="77"/>
      <c r="G25" s="80">
        <v>3609</v>
      </c>
      <c r="H25" s="77"/>
    </row>
    <row r="26" spans="2:8" x14ac:dyDescent="0.3">
      <c r="B26" s="79" t="s">
        <v>119</v>
      </c>
      <c r="C26" s="79"/>
      <c r="D26" s="81">
        <v>2990</v>
      </c>
      <c r="E26" s="79"/>
      <c r="F26" s="79"/>
      <c r="G26" s="81">
        <v>2756</v>
      </c>
      <c r="H26" s="79"/>
    </row>
    <row r="27" spans="2:8" ht="16.2" thickBot="1" x14ac:dyDescent="0.35">
      <c r="B27" s="65"/>
      <c r="C27" s="150"/>
      <c r="D27" s="150"/>
      <c r="E27" s="65"/>
      <c r="F27" s="150"/>
      <c r="G27" s="150"/>
      <c r="H27" s="65"/>
    </row>
    <row r="28" spans="2:8" x14ac:dyDescent="0.3">
      <c r="B28" s="76" t="s">
        <v>8</v>
      </c>
      <c r="C28" s="77"/>
      <c r="D28" s="85">
        <v>28004</v>
      </c>
      <c r="E28" s="77"/>
      <c r="F28" s="77"/>
      <c r="G28" s="85">
        <v>24084</v>
      </c>
      <c r="H28" s="77"/>
    </row>
    <row r="29" spans="2:8" ht="16.2" thickBot="1" x14ac:dyDescent="0.35">
      <c r="B29" s="65"/>
      <c r="C29" s="150"/>
      <c r="D29" s="150"/>
      <c r="E29" s="65"/>
      <c r="F29" s="150"/>
      <c r="G29" s="150"/>
      <c r="H29" s="65"/>
    </row>
    <row r="30" spans="2:8" x14ac:dyDescent="0.3">
      <c r="B30" s="78" t="s">
        <v>14</v>
      </c>
      <c r="C30" s="79"/>
      <c r="D30" s="84">
        <v>124216</v>
      </c>
      <c r="E30" s="79"/>
      <c r="F30" s="79"/>
      <c r="G30" s="84">
        <v>117496</v>
      </c>
      <c r="H30" s="79"/>
    </row>
    <row r="31" spans="2:8" ht="16.2" thickBot="1" x14ac:dyDescent="0.35">
      <c r="B31" s="65"/>
      <c r="C31" s="151"/>
      <c r="D31" s="151"/>
      <c r="E31" s="65"/>
      <c r="F31" s="151"/>
      <c r="G31" s="151"/>
      <c r="H31" s="65"/>
    </row>
    <row r="32" spans="2:8" ht="16.2" thickTop="1" x14ac:dyDescent="0.3">
      <c r="B32" s="76" t="s">
        <v>120</v>
      </c>
      <c r="C32" s="77"/>
      <c r="D32" s="77"/>
      <c r="E32" s="77"/>
      <c r="F32" s="77"/>
      <c r="G32" s="77"/>
      <c r="H32" s="77"/>
    </row>
    <row r="33" spans="2:8" x14ac:dyDescent="0.3">
      <c r="B33" s="78" t="s">
        <v>121</v>
      </c>
      <c r="C33" s="79"/>
      <c r="D33" s="79"/>
      <c r="E33" s="79"/>
      <c r="F33" s="79"/>
      <c r="G33" s="79"/>
      <c r="H33" s="79"/>
    </row>
    <row r="34" spans="2:8" x14ac:dyDescent="0.3">
      <c r="B34" s="77" t="s">
        <v>122</v>
      </c>
      <c r="C34" s="77"/>
      <c r="D34" s="80">
        <v>1001</v>
      </c>
      <c r="E34" s="77"/>
      <c r="F34" s="77"/>
      <c r="G34" s="80">
        <v>1016</v>
      </c>
      <c r="H34" s="77"/>
    </row>
    <row r="35" spans="2:8" x14ac:dyDescent="0.3">
      <c r="B35" s="79" t="s">
        <v>123</v>
      </c>
      <c r="C35" s="102"/>
      <c r="D35" s="103">
        <v>-92</v>
      </c>
      <c r="E35" s="102"/>
      <c r="F35" s="102"/>
      <c r="G35" s="103">
        <v>-121</v>
      </c>
      <c r="H35" s="102"/>
    </row>
    <row r="36" spans="2:8" x14ac:dyDescent="0.3">
      <c r="B36" s="77" t="s">
        <v>125</v>
      </c>
      <c r="C36" s="77"/>
      <c r="D36" s="80">
        <v>68184</v>
      </c>
      <c r="E36" s="77"/>
      <c r="F36" s="77"/>
      <c r="G36" s="80">
        <v>64949</v>
      </c>
      <c r="H36" s="77"/>
    </row>
    <row r="37" spans="2:8" ht="16.2" thickBot="1" x14ac:dyDescent="0.35">
      <c r="B37" s="65"/>
      <c r="C37" s="150"/>
      <c r="D37" s="150"/>
      <c r="E37" s="65"/>
      <c r="F37" s="150"/>
      <c r="G37" s="150"/>
      <c r="H37" s="65"/>
    </row>
    <row r="38" spans="2:8" ht="31.2" x14ac:dyDescent="0.3">
      <c r="B38" s="78" t="s">
        <v>444</v>
      </c>
      <c r="C38" s="79"/>
      <c r="D38" s="84">
        <v>69093</v>
      </c>
      <c r="E38" s="79"/>
      <c r="F38" s="79"/>
      <c r="G38" s="84">
        <v>65844</v>
      </c>
      <c r="H38" s="79"/>
    </row>
    <row r="39" spans="2:8" x14ac:dyDescent="0.3">
      <c r="B39" s="77" t="s">
        <v>126</v>
      </c>
      <c r="C39" s="77"/>
      <c r="D39" s="83">
        <v>126</v>
      </c>
      <c r="E39" s="77"/>
      <c r="F39" s="77"/>
      <c r="G39" s="83">
        <v>96</v>
      </c>
      <c r="H39" s="77"/>
    </row>
    <row r="40" spans="2:8" ht="16.2" thickBot="1" x14ac:dyDescent="0.35">
      <c r="B40" s="65"/>
      <c r="C40" s="150"/>
      <c r="D40" s="150"/>
      <c r="E40" s="65"/>
      <c r="F40" s="150"/>
      <c r="G40" s="150"/>
      <c r="H40" s="65"/>
    </row>
    <row r="41" spans="2:8" x14ac:dyDescent="0.3">
      <c r="B41" s="78" t="s">
        <v>35</v>
      </c>
      <c r="C41" s="79"/>
      <c r="D41" s="84">
        <v>69219</v>
      </c>
      <c r="E41" s="79"/>
      <c r="F41" s="79"/>
      <c r="G41" s="84">
        <v>65940</v>
      </c>
      <c r="H41" s="79"/>
    </row>
    <row r="42" spans="2:8" ht="16.2" thickBot="1" x14ac:dyDescent="0.35">
      <c r="B42" s="65"/>
      <c r="C42" s="150"/>
      <c r="D42" s="150"/>
      <c r="E42" s="65"/>
      <c r="F42" s="150"/>
      <c r="G42" s="150"/>
      <c r="H42" s="65"/>
    </row>
    <row r="43" spans="2:8" x14ac:dyDescent="0.3">
      <c r="B43" s="76" t="s">
        <v>127</v>
      </c>
      <c r="C43" s="77"/>
      <c r="D43" s="77"/>
      <c r="E43" s="77"/>
      <c r="F43" s="77"/>
      <c r="G43" s="77"/>
      <c r="H43" s="77"/>
    </row>
    <row r="44" spans="2:8" x14ac:dyDescent="0.3">
      <c r="B44" s="78" t="s">
        <v>128</v>
      </c>
      <c r="C44" s="79"/>
      <c r="D44" s="79"/>
      <c r="E44" s="79"/>
      <c r="F44" s="79"/>
      <c r="G44" s="79"/>
      <c r="H44" s="79"/>
    </row>
    <row r="45" spans="2:8" x14ac:dyDescent="0.3">
      <c r="B45" s="77" t="s">
        <v>129</v>
      </c>
      <c r="C45" s="77"/>
      <c r="D45" s="80">
        <v>13881</v>
      </c>
      <c r="E45" s="77"/>
      <c r="F45" s="77"/>
      <c r="G45" s="80">
        <v>13955</v>
      </c>
      <c r="H45" s="77"/>
    </row>
    <row r="46" spans="2:8" x14ac:dyDescent="0.3">
      <c r="B46" s="79" t="s">
        <v>130</v>
      </c>
      <c r="C46" s="79"/>
      <c r="D46" s="81">
        <v>7186</v>
      </c>
      <c r="E46" s="79"/>
      <c r="F46" s="79"/>
      <c r="G46" s="81">
        <v>6861</v>
      </c>
      <c r="H46" s="79"/>
    </row>
    <row r="47" spans="2:8" x14ac:dyDescent="0.3">
      <c r="B47" s="77" t="s">
        <v>131</v>
      </c>
      <c r="C47" s="77"/>
      <c r="D47" s="80">
        <v>9879</v>
      </c>
      <c r="E47" s="77"/>
      <c r="F47" s="77"/>
      <c r="G47" s="80">
        <v>7792</v>
      </c>
      <c r="H47" s="77"/>
    </row>
    <row r="48" spans="2:8" ht="16.2" thickBot="1" x14ac:dyDescent="0.35">
      <c r="B48" s="65"/>
      <c r="C48" s="150"/>
      <c r="D48" s="150"/>
      <c r="E48" s="65"/>
      <c r="F48" s="150"/>
      <c r="G48" s="150"/>
      <c r="H48" s="65"/>
    </row>
    <row r="49" spans="2:8" x14ac:dyDescent="0.3">
      <c r="B49" s="78" t="s">
        <v>132</v>
      </c>
      <c r="C49" s="79"/>
      <c r="D49" s="84">
        <v>30946</v>
      </c>
      <c r="E49" s="79"/>
      <c r="F49" s="79"/>
      <c r="G49" s="84">
        <v>28408</v>
      </c>
      <c r="H49" s="79"/>
    </row>
    <row r="50" spans="2:8" ht="16.2" thickBot="1" x14ac:dyDescent="0.35">
      <c r="B50" s="65"/>
      <c r="C50" s="150"/>
      <c r="D50" s="150"/>
      <c r="E50" s="65"/>
      <c r="F50" s="150"/>
      <c r="G50" s="150"/>
      <c r="H50" s="65"/>
    </row>
    <row r="51" spans="2:8" x14ac:dyDescent="0.3">
      <c r="B51" s="76" t="s">
        <v>133</v>
      </c>
      <c r="C51" s="77"/>
      <c r="D51" s="77"/>
      <c r="E51" s="77"/>
      <c r="F51" s="77"/>
      <c r="G51" s="77"/>
      <c r="H51" s="77"/>
    </row>
    <row r="52" spans="2:8" x14ac:dyDescent="0.3">
      <c r="B52" s="79" t="s">
        <v>134</v>
      </c>
      <c r="C52" s="79"/>
      <c r="D52" s="81">
        <v>5693</v>
      </c>
      <c r="E52" s="79"/>
      <c r="F52" s="79"/>
      <c r="G52" s="81">
        <v>4898</v>
      </c>
      <c r="H52" s="79"/>
    </row>
    <row r="53" spans="2:8" x14ac:dyDescent="0.3">
      <c r="B53" s="77" t="s">
        <v>135</v>
      </c>
      <c r="C53" s="77"/>
      <c r="D53" s="80">
        <v>5845</v>
      </c>
      <c r="E53" s="77"/>
      <c r="F53" s="77"/>
      <c r="G53" s="80">
        <v>6274</v>
      </c>
      <c r="H53" s="77"/>
    </row>
    <row r="54" spans="2:8" x14ac:dyDescent="0.3">
      <c r="B54" s="79" t="s">
        <v>136</v>
      </c>
      <c r="C54" s="79"/>
      <c r="D54" s="81">
        <v>2070</v>
      </c>
      <c r="E54" s="79"/>
      <c r="F54" s="79"/>
      <c r="G54" s="81">
        <v>1706</v>
      </c>
      <c r="H54" s="79"/>
    </row>
    <row r="55" spans="2:8" x14ac:dyDescent="0.3">
      <c r="B55" s="77" t="s">
        <v>137</v>
      </c>
      <c r="C55" s="77"/>
      <c r="D55" s="80">
        <v>10443</v>
      </c>
      <c r="E55" s="77"/>
      <c r="F55" s="77"/>
      <c r="G55" s="80">
        <v>10079</v>
      </c>
      <c r="H55" s="77"/>
    </row>
    <row r="56" spans="2:8" ht="16.2" thickBot="1" x14ac:dyDescent="0.35">
      <c r="B56" s="65"/>
      <c r="C56" s="150"/>
      <c r="D56" s="150"/>
      <c r="E56" s="65"/>
      <c r="F56" s="150"/>
      <c r="G56" s="150"/>
      <c r="H56" s="65"/>
    </row>
    <row r="57" spans="2:8" x14ac:dyDescent="0.3">
      <c r="B57" s="78" t="s">
        <v>21</v>
      </c>
      <c r="C57" s="79"/>
      <c r="D57" s="84">
        <v>24051</v>
      </c>
      <c r="E57" s="79"/>
      <c r="F57" s="79"/>
      <c r="G57" s="84">
        <v>23148</v>
      </c>
      <c r="H57" s="79"/>
    </row>
    <row r="58" spans="2:8" ht="16.2" thickBot="1" x14ac:dyDescent="0.35">
      <c r="B58" s="65"/>
      <c r="C58" s="150"/>
      <c r="D58" s="150"/>
      <c r="E58" s="65"/>
      <c r="F58" s="150"/>
      <c r="G58" s="150"/>
      <c r="H58" s="65"/>
    </row>
    <row r="59" spans="2:8" x14ac:dyDescent="0.3">
      <c r="B59" s="76" t="s">
        <v>28</v>
      </c>
      <c r="C59" s="77"/>
      <c r="D59" s="85">
        <v>54997</v>
      </c>
      <c r="E59" s="77"/>
      <c r="F59" s="77"/>
      <c r="G59" s="85">
        <v>51556</v>
      </c>
      <c r="H59" s="77"/>
    </row>
    <row r="60" spans="2:8" ht="16.2" thickBot="1" x14ac:dyDescent="0.35">
      <c r="B60" s="65"/>
      <c r="C60" s="150"/>
      <c r="D60" s="150"/>
      <c r="E60" s="65"/>
      <c r="F60" s="150"/>
      <c r="G60" s="150"/>
      <c r="H60" s="65"/>
    </row>
    <row r="61" spans="2:8" x14ac:dyDescent="0.3">
      <c r="B61" s="78" t="s">
        <v>138</v>
      </c>
      <c r="C61" s="79"/>
      <c r="D61" s="84">
        <v>124216</v>
      </c>
      <c r="E61" s="79"/>
      <c r="F61" s="79"/>
      <c r="G61" s="84">
        <v>117496</v>
      </c>
      <c r="H61" s="79"/>
    </row>
    <row r="62" spans="2:8" ht="16.2" thickBot="1" x14ac:dyDescent="0.35">
      <c r="B62" s="65"/>
      <c r="C62" s="151"/>
      <c r="D62" s="151"/>
      <c r="E62" s="65"/>
      <c r="F62" s="151"/>
      <c r="G62" s="151"/>
      <c r="H62" s="65"/>
    </row>
    <row r="63" spans="2:8" ht="16.2" thickTop="1" x14ac:dyDescent="0.3"/>
    <row r="65" spans="2:16" x14ac:dyDescent="0.3">
      <c r="B65" s="70" t="s">
        <v>467</v>
      </c>
    </row>
    <row r="66" spans="2:16" x14ac:dyDescent="0.3">
      <c r="B66" s="70" t="s">
        <v>139</v>
      </c>
    </row>
    <row r="67" spans="2:16" x14ac:dyDescent="0.3">
      <c r="B67" s="70" t="s">
        <v>466</v>
      </c>
    </row>
    <row r="68" spans="2:16" x14ac:dyDescent="0.3">
      <c r="B68" s="72"/>
      <c r="C68" s="73"/>
      <c r="D68" s="72"/>
      <c r="E68" s="72"/>
      <c r="F68" s="73"/>
      <c r="G68" s="72"/>
      <c r="H68" s="72"/>
      <c r="I68" s="73"/>
      <c r="J68" s="72"/>
      <c r="K68" s="72"/>
    </row>
    <row r="69" spans="2:16" ht="16.2" thickBot="1" x14ac:dyDescent="0.35">
      <c r="B69" s="74"/>
      <c r="C69" s="154">
        <v>2015</v>
      </c>
      <c r="D69" s="154"/>
      <c r="E69" s="75"/>
      <c r="F69" s="154">
        <v>2014</v>
      </c>
      <c r="G69" s="154"/>
      <c r="H69" s="75"/>
      <c r="I69" s="154">
        <v>2013</v>
      </c>
      <c r="J69" s="154"/>
      <c r="K69" s="75"/>
      <c r="N69" s="86"/>
    </row>
    <row r="70" spans="2:16" ht="16.2" thickBot="1" x14ac:dyDescent="0.35">
      <c r="B70" s="74"/>
      <c r="C70" s="152" t="s">
        <v>450</v>
      </c>
      <c r="D70" s="152"/>
      <c r="E70" s="75"/>
      <c r="F70" s="152" t="s">
        <v>451</v>
      </c>
      <c r="G70" s="152"/>
      <c r="H70" s="75"/>
      <c r="I70" s="152" t="s">
        <v>451</v>
      </c>
      <c r="J70" s="152"/>
      <c r="K70" s="75"/>
      <c r="M70" s="75"/>
      <c r="N70" s="87"/>
    </row>
    <row r="71" spans="2:16" x14ac:dyDescent="0.3">
      <c r="B71" s="74"/>
      <c r="C71" s="153" t="s">
        <v>107</v>
      </c>
      <c r="D71" s="153"/>
      <c r="E71" s="75"/>
      <c r="F71" s="153" t="s">
        <v>107</v>
      </c>
      <c r="G71" s="153"/>
      <c r="H71" s="75"/>
      <c r="I71" s="153" t="s">
        <v>107</v>
      </c>
      <c r="J71" s="153"/>
      <c r="K71" s="75"/>
      <c r="M71" s="75"/>
      <c r="N71" s="86"/>
    </row>
    <row r="72" spans="2:16" x14ac:dyDescent="0.3">
      <c r="B72" s="76" t="s">
        <v>140</v>
      </c>
      <c r="C72" s="88"/>
      <c r="D72" s="89">
        <v>56773</v>
      </c>
      <c r="E72" s="88"/>
      <c r="F72" s="88"/>
      <c r="G72" s="89">
        <v>58666</v>
      </c>
      <c r="H72" s="88"/>
      <c r="I72" s="88"/>
      <c r="J72" s="89">
        <v>50724</v>
      </c>
      <c r="K72" s="88"/>
      <c r="M72" s="72"/>
      <c r="N72" s="86"/>
      <c r="O72" s="86"/>
      <c r="P72" s="86"/>
    </row>
    <row r="73" spans="2:16" x14ac:dyDescent="0.3">
      <c r="B73" s="79" t="s">
        <v>141</v>
      </c>
      <c r="C73" s="90"/>
      <c r="D73" s="91">
        <v>988</v>
      </c>
      <c r="E73" s="90"/>
      <c r="F73" s="90"/>
      <c r="G73" s="91">
        <v>909</v>
      </c>
      <c r="H73" s="90"/>
      <c r="I73" s="90"/>
      <c r="J73" s="91">
        <v>837</v>
      </c>
      <c r="K73" s="90"/>
      <c r="M73" s="72"/>
      <c r="N73" s="92"/>
      <c r="O73" s="92"/>
      <c r="P73" s="87"/>
    </row>
    <row r="74" spans="2:16" x14ac:dyDescent="0.3">
      <c r="B74" s="77" t="s">
        <v>142</v>
      </c>
      <c r="C74" s="88"/>
      <c r="D74" s="104">
        <v>-18756</v>
      </c>
      <c r="E74" s="105"/>
      <c r="F74" s="105"/>
      <c r="G74" s="104">
        <v>18983</v>
      </c>
      <c r="H74" s="105"/>
      <c r="I74" s="105"/>
      <c r="J74" s="104">
        <v>-14488</v>
      </c>
      <c r="K74" s="88"/>
      <c r="M74" s="72"/>
      <c r="N74" s="86"/>
      <c r="O74" s="86"/>
      <c r="P74" s="86"/>
    </row>
    <row r="75" spans="2:16" ht="16.2" thickBot="1" x14ac:dyDescent="0.35">
      <c r="B75" s="65"/>
      <c r="C75" s="150"/>
      <c r="D75" s="150"/>
      <c r="E75" s="65"/>
      <c r="F75" s="150"/>
      <c r="G75" s="150"/>
      <c r="H75" s="65"/>
      <c r="I75" s="150"/>
      <c r="J75" s="150"/>
      <c r="K75" s="65"/>
      <c r="M75" s="72"/>
      <c r="N75" s="86"/>
      <c r="O75" s="86"/>
      <c r="P75" s="86"/>
    </row>
    <row r="76" spans="2:16" x14ac:dyDescent="0.3">
      <c r="B76" s="78" t="s">
        <v>143</v>
      </c>
      <c r="C76" s="90"/>
      <c r="D76" s="94">
        <v>38805</v>
      </c>
      <c r="E76" s="90"/>
      <c r="F76" s="90"/>
      <c r="G76" s="94">
        <v>40392</v>
      </c>
      <c r="H76" s="90"/>
      <c r="I76" s="90"/>
      <c r="J76" s="94">
        <v>37073</v>
      </c>
      <c r="K76" s="90"/>
      <c r="M76" s="72"/>
      <c r="N76" s="86"/>
      <c r="O76" s="86"/>
      <c r="P76" s="86"/>
    </row>
    <row r="77" spans="2:16" x14ac:dyDescent="0.3">
      <c r="B77" s="77" t="s">
        <v>144</v>
      </c>
      <c r="C77" s="88"/>
      <c r="D77" s="104">
        <v>-14353</v>
      </c>
      <c r="E77" s="105"/>
      <c r="F77" s="105"/>
      <c r="G77" s="104">
        <v>-15179</v>
      </c>
      <c r="H77" s="105"/>
      <c r="I77" s="105"/>
      <c r="J77" s="104">
        <v>-13416</v>
      </c>
      <c r="K77" s="105"/>
      <c r="M77" s="72"/>
      <c r="N77" s="86"/>
      <c r="O77" s="95"/>
      <c r="P77" s="86"/>
    </row>
    <row r="78" spans="2:16" x14ac:dyDescent="0.3">
      <c r="B78" s="79" t="s">
        <v>145</v>
      </c>
      <c r="C78" s="90"/>
      <c r="D78" s="106">
        <v>-9432</v>
      </c>
      <c r="E78" s="107"/>
      <c r="F78" s="107"/>
      <c r="G78" s="106">
        <v>-9483</v>
      </c>
      <c r="H78" s="107"/>
      <c r="I78" s="107"/>
      <c r="J78" s="106">
        <v>-8970</v>
      </c>
      <c r="K78" s="107"/>
      <c r="M78" s="72"/>
      <c r="N78" s="86"/>
      <c r="O78" s="86"/>
      <c r="P78" s="86"/>
    </row>
    <row r="79" spans="2:16" x14ac:dyDescent="0.3">
      <c r="B79" s="77" t="s">
        <v>146</v>
      </c>
      <c r="C79" s="88"/>
      <c r="D79" s="104">
        <v>-2837</v>
      </c>
      <c r="E79" s="105"/>
      <c r="F79" s="105"/>
      <c r="G79" s="104">
        <v>-2870</v>
      </c>
      <c r="H79" s="105"/>
      <c r="I79" s="105"/>
      <c r="J79" s="104">
        <v>-2481</v>
      </c>
      <c r="K79" s="105"/>
    </row>
    <row r="80" spans="2:16" x14ac:dyDescent="0.3">
      <c r="B80" s="79" t="s">
        <v>147</v>
      </c>
      <c r="C80" s="90"/>
      <c r="D80" s="106">
        <v>1287</v>
      </c>
      <c r="E80" s="107"/>
      <c r="F80" s="107"/>
      <c r="G80" s="106">
        <v>1254</v>
      </c>
      <c r="H80" s="107"/>
      <c r="I80" s="107"/>
      <c r="J80" s="106">
        <v>1234</v>
      </c>
      <c r="K80" s="107"/>
    </row>
    <row r="81" spans="2:12" x14ac:dyDescent="0.3">
      <c r="B81" s="77" t="s">
        <v>148</v>
      </c>
      <c r="C81" s="88"/>
      <c r="D81" s="104">
        <v>-1959</v>
      </c>
      <c r="E81" s="105"/>
      <c r="F81" s="105"/>
      <c r="G81" s="104">
        <v>-3116</v>
      </c>
      <c r="H81" s="105"/>
      <c r="I81" s="105"/>
      <c r="J81" s="104">
        <v>-1914</v>
      </c>
      <c r="K81" s="105"/>
    </row>
    <row r="82" spans="2:12" ht="16.2" thickBot="1" x14ac:dyDescent="0.35">
      <c r="B82" s="65"/>
      <c r="C82" s="150"/>
      <c r="D82" s="150"/>
      <c r="E82" s="65"/>
      <c r="F82" s="150"/>
      <c r="G82" s="150"/>
      <c r="H82" s="65"/>
      <c r="I82" s="150"/>
      <c r="J82" s="150"/>
      <c r="K82" s="65"/>
    </row>
    <row r="83" spans="2:12" x14ac:dyDescent="0.3">
      <c r="B83" s="78" t="s">
        <v>150</v>
      </c>
      <c r="C83" s="90"/>
      <c r="D83" s="94">
        <v>11511</v>
      </c>
      <c r="E83" s="90"/>
      <c r="F83" s="90"/>
      <c r="G83" s="94">
        <v>10998</v>
      </c>
      <c r="H83" s="90"/>
      <c r="I83" s="90"/>
      <c r="J83" s="94">
        <v>11526</v>
      </c>
      <c r="K83" s="90"/>
      <c r="L83" s="111"/>
    </row>
    <row r="84" spans="2:12" x14ac:dyDescent="0.3">
      <c r="B84" s="77" t="s">
        <v>151</v>
      </c>
      <c r="C84" s="88"/>
      <c r="D84" s="93">
        <v>652</v>
      </c>
      <c r="E84" s="88"/>
      <c r="F84" s="88"/>
      <c r="G84" s="93">
        <v>628</v>
      </c>
      <c r="H84" s="88"/>
      <c r="I84" s="88"/>
      <c r="J84" s="93">
        <v>904</v>
      </c>
      <c r="K84" s="88"/>
    </row>
    <row r="85" spans="2:12" x14ac:dyDescent="0.3">
      <c r="B85" s="79" t="s">
        <v>152</v>
      </c>
      <c r="C85" s="90"/>
      <c r="D85" s="91">
        <v>-824</v>
      </c>
      <c r="E85" s="90" t="s">
        <v>124</v>
      </c>
      <c r="F85" s="90"/>
      <c r="G85" s="91">
        <v>-851</v>
      </c>
      <c r="H85" s="90"/>
      <c r="I85" s="90"/>
      <c r="J85" s="91">
        <v>-792</v>
      </c>
      <c r="K85" s="90"/>
    </row>
    <row r="86" spans="2:12" x14ac:dyDescent="0.3">
      <c r="B86" s="77" t="s">
        <v>153</v>
      </c>
      <c r="C86" s="88"/>
      <c r="D86" s="93" t="s">
        <v>154</v>
      </c>
      <c r="E86" s="88" t="s">
        <v>124</v>
      </c>
      <c r="F86" s="88"/>
      <c r="G86" s="93" t="s">
        <v>155</v>
      </c>
      <c r="H86" s="88"/>
      <c r="I86" s="88"/>
      <c r="J86" s="93">
        <v>64</v>
      </c>
      <c r="K86" s="88"/>
    </row>
    <row r="87" spans="2:12" ht="16.2" thickBot="1" x14ac:dyDescent="0.35">
      <c r="B87" s="65"/>
      <c r="C87" s="150"/>
      <c r="D87" s="150"/>
      <c r="E87" s="65"/>
      <c r="F87" s="150"/>
      <c r="G87" s="150"/>
      <c r="H87" s="65"/>
      <c r="I87" s="150"/>
      <c r="J87" s="150"/>
      <c r="K87" s="65"/>
    </row>
    <row r="88" spans="2:12" x14ac:dyDescent="0.3">
      <c r="B88" s="78" t="s">
        <v>156</v>
      </c>
      <c r="C88" s="90"/>
      <c r="D88" s="94">
        <v>11243</v>
      </c>
      <c r="E88" s="90"/>
      <c r="F88" s="90"/>
      <c r="G88" s="94">
        <v>10773</v>
      </c>
      <c r="H88" s="90"/>
      <c r="I88" s="90"/>
      <c r="J88" s="94">
        <v>11702</v>
      </c>
      <c r="K88" s="90"/>
    </row>
    <row r="89" spans="2:12" x14ac:dyDescent="0.3">
      <c r="B89" s="77" t="s">
        <v>157</v>
      </c>
      <c r="C89" s="88"/>
      <c r="D89" s="93" t="s">
        <v>158</v>
      </c>
      <c r="E89" s="88" t="s">
        <v>124</v>
      </c>
      <c r="F89" s="88"/>
      <c r="G89" s="93" t="s">
        <v>159</v>
      </c>
      <c r="H89" s="88"/>
      <c r="I89" s="88"/>
      <c r="J89" s="93" t="s">
        <v>160</v>
      </c>
      <c r="K89" s="88"/>
    </row>
    <row r="90" spans="2:12" ht="16.2" thickBot="1" x14ac:dyDescent="0.35">
      <c r="B90" s="65"/>
      <c r="C90" s="150"/>
      <c r="D90" s="150"/>
      <c r="E90" s="65"/>
      <c r="F90" s="150"/>
      <c r="G90" s="150"/>
      <c r="H90" s="65"/>
      <c r="I90" s="150"/>
      <c r="J90" s="150"/>
      <c r="K90" s="65"/>
    </row>
    <row r="91" spans="2:12" x14ac:dyDescent="0.3">
      <c r="B91" s="78" t="s">
        <v>161</v>
      </c>
      <c r="C91" s="90"/>
      <c r="D91" s="94">
        <v>9618</v>
      </c>
      <c r="E91" s="90"/>
      <c r="F91" s="90"/>
      <c r="G91" s="94">
        <v>9245</v>
      </c>
      <c r="H91" s="90"/>
      <c r="I91" s="90"/>
      <c r="J91" s="94">
        <v>9969</v>
      </c>
      <c r="K91" s="90"/>
    </row>
    <row r="92" spans="2:12" ht="16.2" thickBot="1" x14ac:dyDescent="0.35">
      <c r="B92" s="65"/>
      <c r="C92" s="151"/>
      <c r="D92" s="151"/>
      <c r="E92" s="65"/>
      <c r="F92" s="151"/>
      <c r="G92" s="151"/>
      <c r="H92" s="65"/>
      <c r="I92" s="151"/>
      <c r="J92" s="151"/>
      <c r="K92" s="65"/>
    </row>
    <row r="93" spans="2:12" ht="16.2" thickTop="1" x14ac:dyDescent="0.3">
      <c r="B93" s="96" t="s">
        <v>162</v>
      </c>
      <c r="C93" s="88"/>
      <c r="D93" s="88"/>
      <c r="E93" s="88"/>
      <c r="F93" s="88"/>
      <c r="G93" s="88"/>
      <c r="H93" s="88"/>
      <c r="I93" s="88"/>
      <c r="J93" s="88"/>
      <c r="K93" s="88"/>
    </row>
    <row r="94" spans="2:12" x14ac:dyDescent="0.3">
      <c r="B94" s="97" t="s">
        <v>445</v>
      </c>
      <c r="C94" s="90"/>
      <c r="D94" s="98">
        <v>9505</v>
      </c>
      <c r="E94" s="90"/>
      <c r="F94" s="90"/>
      <c r="G94" s="98">
        <v>9113</v>
      </c>
      <c r="H94" s="90"/>
      <c r="I94" s="90"/>
      <c r="J94" s="98">
        <v>9794</v>
      </c>
      <c r="K94" s="90"/>
    </row>
    <row r="95" spans="2:12" x14ac:dyDescent="0.3">
      <c r="B95" s="99" t="s">
        <v>126</v>
      </c>
      <c r="C95" s="88"/>
      <c r="D95" s="100">
        <v>113</v>
      </c>
      <c r="E95" s="88"/>
      <c r="F95" s="88"/>
      <c r="G95" s="100">
        <v>132</v>
      </c>
      <c r="H95" s="88"/>
      <c r="I95" s="88"/>
      <c r="J95" s="100">
        <v>175</v>
      </c>
      <c r="K95" s="88"/>
    </row>
    <row r="96" spans="2:12" x14ac:dyDescent="0.3">
      <c r="B96" s="78" t="s">
        <v>163</v>
      </c>
      <c r="C96" s="90"/>
      <c r="D96" s="91">
        <v>3.93</v>
      </c>
      <c r="E96" s="90"/>
      <c r="F96" s="90"/>
      <c r="G96" s="91">
        <v>3.83</v>
      </c>
      <c r="H96" s="90"/>
      <c r="I96" s="90"/>
      <c r="J96" s="91">
        <v>4.28</v>
      </c>
      <c r="K96" s="90"/>
    </row>
    <row r="97" spans="2:11" x14ac:dyDescent="0.3">
      <c r="B97" s="76" t="s">
        <v>164</v>
      </c>
      <c r="C97" s="88"/>
      <c r="D97" s="93">
        <v>3.89</v>
      </c>
      <c r="E97" s="88"/>
      <c r="F97" s="88"/>
      <c r="G97" s="93">
        <v>3.78</v>
      </c>
      <c r="H97" s="88"/>
      <c r="I97" s="88"/>
      <c r="J97" s="93">
        <v>4.26</v>
      </c>
      <c r="K97" s="88"/>
    </row>
    <row r="100" spans="2:11" x14ac:dyDescent="0.3">
      <c r="B100" s="70" t="s">
        <v>475</v>
      </c>
    </row>
    <row r="101" spans="2:11" x14ac:dyDescent="0.3">
      <c r="B101" s="70" t="s">
        <v>165</v>
      </c>
    </row>
    <row r="102" spans="2:11" x14ac:dyDescent="0.3">
      <c r="B102" s="70" t="s">
        <v>466</v>
      </c>
    </row>
    <row r="103" spans="2:11" x14ac:dyDescent="0.3">
      <c r="B103" s="71"/>
    </row>
    <row r="104" spans="2:11" ht="16.2" thickBot="1" x14ac:dyDescent="0.35">
      <c r="B104" s="72"/>
      <c r="C104" s="154">
        <v>2015</v>
      </c>
      <c r="D104" s="154"/>
      <c r="E104" s="75"/>
      <c r="F104" s="154">
        <v>2014</v>
      </c>
      <c r="G104" s="154"/>
      <c r="H104" s="75"/>
      <c r="I104" s="154">
        <v>2013</v>
      </c>
      <c r="J104" s="154"/>
      <c r="K104" s="72"/>
    </row>
    <row r="105" spans="2:11" ht="16.2" thickBot="1" x14ac:dyDescent="0.35">
      <c r="B105" s="74"/>
      <c r="C105" s="152" t="s">
        <v>450</v>
      </c>
      <c r="D105" s="152"/>
      <c r="E105" s="75"/>
      <c r="F105" s="152" t="s">
        <v>451</v>
      </c>
      <c r="G105" s="152"/>
      <c r="H105" s="75"/>
      <c r="I105" s="152" t="s">
        <v>451</v>
      </c>
      <c r="J105" s="152"/>
      <c r="K105" s="75"/>
    </row>
    <row r="106" spans="2:11" x14ac:dyDescent="0.3">
      <c r="B106" s="74"/>
      <c r="C106" s="153" t="s">
        <v>107</v>
      </c>
      <c r="D106" s="153"/>
      <c r="E106" s="75"/>
      <c r="F106" s="153" t="s">
        <v>107</v>
      </c>
      <c r="G106" s="153"/>
      <c r="H106" s="75"/>
      <c r="I106" s="153" t="s">
        <v>107</v>
      </c>
      <c r="J106" s="153"/>
      <c r="K106" s="75"/>
    </row>
    <row r="107" spans="2:11" x14ac:dyDescent="0.3">
      <c r="B107" s="76" t="s">
        <v>166</v>
      </c>
      <c r="C107" s="77"/>
      <c r="D107" s="85">
        <v>9618</v>
      </c>
      <c r="E107" s="77"/>
      <c r="F107" s="77"/>
      <c r="G107" s="85">
        <v>9245</v>
      </c>
      <c r="H107" s="77"/>
      <c r="I107" s="77"/>
      <c r="J107" s="85">
        <v>9969</v>
      </c>
      <c r="K107" s="77"/>
    </row>
    <row r="108" spans="2:11" x14ac:dyDescent="0.3">
      <c r="B108" s="79" t="s">
        <v>167</v>
      </c>
      <c r="C108" s="79"/>
      <c r="D108" s="81">
        <v>7938</v>
      </c>
      <c r="E108" s="79"/>
      <c r="F108" s="79"/>
      <c r="G108" s="81">
        <v>9200</v>
      </c>
      <c r="H108" s="79"/>
      <c r="I108" s="79"/>
      <c r="J108" s="81">
        <v>6262</v>
      </c>
      <c r="K108" s="79"/>
    </row>
    <row r="109" spans="2:11" x14ac:dyDescent="0.3">
      <c r="B109" s="77" t="s">
        <v>168</v>
      </c>
      <c r="C109" s="77"/>
      <c r="D109" s="83">
        <v>326</v>
      </c>
      <c r="E109" s="77"/>
      <c r="F109" s="77"/>
      <c r="G109" s="83">
        <v>304</v>
      </c>
      <c r="H109" s="77"/>
      <c r="I109" s="77"/>
      <c r="J109" s="83">
        <v>471</v>
      </c>
      <c r="K109" s="77"/>
    </row>
    <row r="110" spans="2:11" x14ac:dyDescent="0.3">
      <c r="B110" s="79" t="s">
        <v>169</v>
      </c>
      <c r="C110" s="79"/>
      <c r="D110" s="82">
        <v>149</v>
      </c>
      <c r="E110" s="79"/>
      <c r="F110" s="79"/>
      <c r="G110" s="82">
        <v>66</v>
      </c>
      <c r="H110" s="79"/>
      <c r="I110" s="79"/>
      <c r="J110" s="82">
        <v>180</v>
      </c>
      <c r="K110" s="79"/>
    </row>
    <row r="111" spans="2:11" x14ac:dyDescent="0.3">
      <c r="B111" s="77" t="s">
        <v>170</v>
      </c>
      <c r="C111" s="77"/>
      <c r="D111" s="83" t="s">
        <v>171</v>
      </c>
      <c r="E111" s="77" t="s">
        <v>124</v>
      </c>
      <c r="F111" s="77"/>
      <c r="G111" s="83" t="s">
        <v>172</v>
      </c>
      <c r="H111" s="77" t="s">
        <v>124</v>
      </c>
      <c r="I111" s="77"/>
      <c r="J111" s="83">
        <v>-535</v>
      </c>
      <c r="K111" s="77" t="s">
        <v>124</v>
      </c>
    </row>
    <row r="112" spans="2:11" x14ac:dyDescent="0.3">
      <c r="B112" s="79" t="s">
        <v>173</v>
      </c>
      <c r="C112" s="79"/>
      <c r="D112" s="82">
        <v>114</v>
      </c>
      <c r="E112" s="79"/>
      <c r="F112" s="79"/>
      <c r="G112" s="82"/>
      <c r="H112" s="79"/>
      <c r="I112" s="79"/>
      <c r="J112" s="82"/>
      <c r="K112" s="79"/>
    </row>
    <row r="113" spans="2:11" x14ac:dyDescent="0.3">
      <c r="B113" s="77" t="s">
        <v>174</v>
      </c>
      <c r="C113" s="77"/>
      <c r="D113" s="83" t="s">
        <v>175</v>
      </c>
      <c r="E113" s="77" t="s">
        <v>124</v>
      </c>
      <c r="F113" s="77"/>
      <c r="G113" s="83" t="s">
        <v>176</v>
      </c>
      <c r="H113" s="77" t="s">
        <v>124</v>
      </c>
      <c r="I113" s="77"/>
      <c r="J113" s="83" t="s">
        <v>177</v>
      </c>
      <c r="K113" s="77" t="s">
        <v>124</v>
      </c>
    </row>
    <row r="114" spans="2:11" x14ac:dyDescent="0.3">
      <c r="B114" s="79" t="s">
        <v>178</v>
      </c>
      <c r="C114" s="79"/>
      <c r="D114" s="82" t="s">
        <v>179</v>
      </c>
      <c r="E114" s="79" t="s">
        <v>124</v>
      </c>
      <c r="F114" s="79"/>
      <c r="G114" s="82" t="s">
        <v>180</v>
      </c>
      <c r="H114" s="79" t="s">
        <v>124</v>
      </c>
      <c r="I114" s="79"/>
      <c r="J114" s="82" t="s">
        <v>181</v>
      </c>
      <c r="K114" s="79" t="s">
        <v>124</v>
      </c>
    </row>
    <row r="115" spans="2:11" ht="16.2" thickBot="1" x14ac:dyDescent="0.35">
      <c r="B115" s="65"/>
      <c r="C115" s="150"/>
      <c r="D115" s="150"/>
      <c r="E115" s="65"/>
      <c r="F115" s="150"/>
      <c r="G115" s="150"/>
      <c r="H115" s="65"/>
      <c r="I115" s="150"/>
      <c r="J115" s="150"/>
      <c r="K115" s="65"/>
    </row>
    <row r="116" spans="2:11" x14ac:dyDescent="0.3">
      <c r="B116" s="76" t="s">
        <v>182</v>
      </c>
      <c r="C116" s="77"/>
      <c r="D116" s="85">
        <v>15507</v>
      </c>
      <c r="E116" s="77"/>
      <c r="F116" s="77"/>
      <c r="G116" s="85">
        <v>15893</v>
      </c>
      <c r="H116" s="77"/>
      <c r="I116" s="77"/>
      <c r="J116" s="85">
        <v>13586</v>
      </c>
      <c r="K116" s="77"/>
    </row>
    <row r="117" spans="2:11" ht="31.2" x14ac:dyDescent="0.3">
      <c r="B117" s="79" t="s">
        <v>183</v>
      </c>
      <c r="C117" s="79"/>
      <c r="D117" s="82" t="s">
        <v>184</v>
      </c>
      <c r="E117" s="79" t="s">
        <v>124</v>
      </c>
      <c r="F117" s="79"/>
      <c r="G117" s="82" t="s">
        <v>185</v>
      </c>
      <c r="H117" s="79" t="s">
        <v>124</v>
      </c>
      <c r="I117" s="79"/>
      <c r="J117" s="82" t="s">
        <v>186</v>
      </c>
      <c r="K117" s="79" t="s">
        <v>124</v>
      </c>
    </row>
    <row r="118" spans="2:11" x14ac:dyDescent="0.3">
      <c r="B118" s="77" t="s">
        <v>187</v>
      </c>
      <c r="C118" s="77"/>
      <c r="D118" s="83" t="s">
        <v>188</v>
      </c>
      <c r="E118" s="77" t="s">
        <v>124</v>
      </c>
      <c r="F118" s="77"/>
      <c r="G118" s="83" t="s">
        <v>189</v>
      </c>
      <c r="H118" s="77" t="s">
        <v>124</v>
      </c>
      <c r="I118" s="77"/>
      <c r="J118" s="80">
        <v>1762</v>
      </c>
      <c r="K118" s="77"/>
    </row>
    <row r="119" spans="2:11" ht="16.2" thickBot="1" x14ac:dyDescent="0.35">
      <c r="B119" s="65"/>
      <c r="C119" s="150"/>
      <c r="D119" s="150"/>
      <c r="E119" s="65"/>
      <c r="F119" s="150"/>
      <c r="G119" s="150"/>
      <c r="H119" s="65"/>
      <c r="I119" s="150"/>
      <c r="J119" s="150"/>
      <c r="K119" s="65"/>
    </row>
    <row r="120" spans="2:11" x14ac:dyDescent="0.3">
      <c r="B120" s="78" t="s">
        <v>190</v>
      </c>
      <c r="C120" s="79"/>
      <c r="D120" s="84">
        <v>14194</v>
      </c>
      <c r="E120" s="79"/>
      <c r="F120" s="79"/>
      <c r="G120" s="84">
        <v>14309</v>
      </c>
      <c r="H120" s="79"/>
      <c r="I120" s="79"/>
      <c r="J120" s="84">
        <v>14067</v>
      </c>
      <c r="K120" s="79"/>
    </row>
    <row r="121" spans="2:11" ht="16.2" thickBot="1" x14ac:dyDescent="0.35">
      <c r="B121" s="65"/>
      <c r="C121" s="150"/>
      <c r="D121" s="150"/>
      <c r="E121" s="65"/>
      <c r="F121" s="150"/>
      <c r="G121" s="150"/>
      <c r="H121" s="65"/>
      <c r="I121" s="150"/>
      <c r="J121" s="150"/>
      <c r="K121" s="65"/>
    </row>
    <row r="122" spans="2:11" x14ac:dyDescent="0.3">
      <c r="B122" s="77" t="s">
        <v>191</v>
      </c>
      <c r="C122" s="77"/>
      <c r="D122" s="83" t="s">
        <v>192</v>
      </c>
      <c r="E122" s="77" t="s">
        <v>124</v>
      </c>
      <c r="F122" s="77"/>
      <c r="G122" s="83" t="s">
        <v>193</v>
      </c>
      <c r="H122" s="77" t="s">
        <v>124</v>
      </c>
      <c r="I122" s="77"/>
      <c r="J122" s="83" t="s">
        <v>194</v>
      </c>
      <c r="K122" s="77" t="s">
        <v>124</v>
      </c>
    </row>
    <row r="123" spans="2:11" x14ac:dyDescent="0.3">
      <c r="B123" s="79" t="s">
        <v>195</v>
      </c>
      <c r="C123" s="79"/>
      <c r="D123" s="82">
        <v>92</v>
      </c>
      <c r="E123" s="79"/>
      <c r="F123" s="79"/>
      <c r="G123" s="82">
        <v>161</v>
      </c>
      <c r="H123" s="79"/>
      <c r="I123" s="79"/>
      <c r="J123" s="82">
        <v>46</v>
      </c>
      <c r="K123" s="79"/>
    </row>
    <row r="124" spans="2:11" x14ac:dyDescent="0.3">
      <c r="B124" s="77" t="s">
        <v>196</v>
      </c>
      <c r="C124" s="77"/>
      <c r="D124" s="83" t="s">
        <v>197</v>
      </c>
      <c r="E124" s="77" t="s">
        <v>124</v>
      </c>
      <c r="F124" s="77"/>
      <c r="G124" s="83" t="s">
        <v>198</v>
      </c>
      <c r="H124" s="77" t="s">
        <v>124</v>
      </c>
      <c r="I124" s="77"/>
      <c r="J124" s="83" t="s">
        <v>199</v>
      </c>
      <c r="K124" s="77" t="s">
        <v>124</v>
      </c>
    </row>
    <row r="125" spans="2:11" x14ac:dyDescent="0.3">
      <c r="B125" s="79" t="s">
        <v>200</v>
      </c>
      <c r="C125" s="79"/>
      <c r="D125" s="82">
        <v>263</v>
      </c>
      <c r="E125" s="79"/>
      <c r="F125" s="79"/>
      <c r="G125" s="82">
        <v>543</v>
      </c>
      <c r="H125" s="79"/>
      <c r="I125" s="79"/>
      <c r="J125" s="82">
        <v>535</v>
      </c>
      <c r="K125" s="79"/>
    </row>
    <row r="126" spans="2:11" x14ac:dyDescent="0.3">
      <c r="B126" s="77" t="s">
        <v>201</v>
      </c>
      <c r="C126" s="77"/>
      <c r="D126" s="83" t="s">
        <v>202</v>
      </c>
      <c r="E126" s="77" t="s">
        <v>124</v>
      </c>
      <c r="F126" s="77"/>
      <c r="G126" s="83" t="s">
        <v>203</v>
      </c>
      <c r="H126" s="77" t="s">
        <v>124</v>
      </c>
      <c r="I126" s="77"/>
      <c r="J126" s="83" t="s">
        <v>204</v>
      </c>
      <c r="K126" s="77" t="s">
        <v>124</v>
      </c>
    </row>
    <row r="127" spans="2:11" x14ac:dyDescent="0.3">
      <c r="B127" s="79" t="s">
        <v>205</v>
      </c>
      <c r="C127" s="79"/>
      <c r="D127" s="82">
        <v>121</v>
      </c>
      <c r="E127" s="79"/>
      <c r="F127" s="79"/>
      <c r="G127" s="82">
        <v>49</v>
      </c>
      <c r="H127" s="79"/>
      <c r="I127" s="79"/>
      <c r="J127" s="82">
        <v>66</v>
      </c>
      <c r="K127" s="79"/>
    </row>
    <row r="128" spans="2:11" x14ac:dyDescent="0.3">
      <c r="B128" s="77" t="s">
        <v>206</v>
      </c>
      <c r="C128" s="77"/>
      <c r="D128" s="83">
        <v>-157</v>
      </c>
      <c r="E128" s="77" t="s">
        <v>124</v>
      </c>
      <c r="F128" s="77"/>
      <c r="G128" s="83" t="s">
        <v>207</v>
      </c>
      <c r="H128" s="77" t="s">
        <v>124</v>
      </c>
      <c r="I128" s="77"/>
      <c r="J128" s="83">
        <v>-25</v>
      </c>
      <c r="K128" s="77" t="s">
        <v>124</v>
      </c>
    </row>
    <row r="129" spans="2:11" x14ac:dyDescent="0.3">
      <c r="B129" s="79" t="s">
        <v>208</v>
      </c>
      <c r="C129" s="79"/>
      <c r="D129" s="82">
        <v>118</v>
      </c>
      <c r="E129" s="79"/>
      <c r="F129" s="79"/>
      <c r="G129" s="82">
        <v>15</v>
      </c>
      <c r="H129" s="79"/>
      <c r="I129" s="79"/>
      <c r="J129" s="82">
        <v>13</v>
      </c>
      <c r="K129" s="79"/>
    </row>
    <row r="130" spans="2:11" x14ac:dyDescent="0.3">
      <c r="B130" s="77" t="s">
        <v>209</v>
      </c>
      <c r="C130" s="77"/>
      <c r="D130" s="83"/>
      <c r="E130" s="77"/>
      <c r="F130" s="77"/>
      <c r="G130" s="83" t="s">
        <v>210</v>
      </c>
      <c r="H130" s="77" t="s">
        <v>124</v>
      </c>
      <c r="I130" s="77"/>
      <c r="J130" s="83"/>
      <c r="K130" s="77"/>
    </row>
    <row r="131" spans="2:11" x14ac:dyDescent="0.3">
      <c r="B131" s="79" t="s">
        <v>211</v>
      </c>
      <c r="C131" s="79"/>
      <c r="D131" s="82" t="s">
        <v>212</v>
      </c>
      <c r="E131" s="79" t="s">
        <v>124</v>
      </c>
      <c r="F131" s="79"/>
      <c r="G131" s="82" t="s">
        <v>213</v>
      </c>
      <c r="H131" s="79" t="s">
        <v>124</v>
      </c>
      <c r="I131" s="79"/>
      <c r="J131" s="82" t="s">
        <v>214</v>
      </c>
      <c r="K131" s="79" t="s">
        <v>124</v>
      </c>
    </row>
    <row r="132" spans="2:11" x14ac:dyDescent="0.3">
      <c r="B132" s="77" t="s">
        <v>215</v>
      </c>
      <c r="C132" s="77"/>
      <c r="D132" s="83" t="s">
        <v>216</v>
      </c>
      <c r="E132" s="77" t="s">
        <v>124</v>
      </c>
      <c r="F132" s="77"/>
      <c r="G132" s="83" t="s">
        <v>217</v>
      </c>
      <c r="H132" s="77" t="s">
        <v>124</v>
      </c>
      <c r="I132" s="77"/>
      <c r="J132" s="83" t="s">
        <v>218</v>
      </c>
      <c r="K132" s="77" t="s">
        <v>124</v>
      </c>
    </row>
    <row r="133" spans="2:11" x14ac:dyDescent="0.3">
      <c r="B133" s="79" t="s">
        <v>219</v>
      </c>
      <c r="C133" s="79"/>
      <c r="D133" s="82">
        <v>516</v>
      </c>
      <c r="E133" s="79"/>
      <c r="F133" s="79"/>
      <c r="G133" s="81">
        <v>3345</v>
      </c>
      <c r="H133" s="79"/>
      <c r="I133" s="79"/>
      <c r="J133" s="81">
        <v>53200</v>
      </c>
      <c r="K133" s="79"/>
    </row>
    <row r="134" spans="2:11" ht="16.2" thickBot="1" x14ac:dyDescent="0.35">
      <c r="B134" s="65"/>
      <c r="C134" s="150"/>
      <c r="D134" s="150"/>
      <c r="E134" s="65"/>
      <c r="F134" s="150"/>
      <c r="G134" s="150"/>
      <c r="H134" s="65"/>
      <c r="I134" s="150"/>
      <c r="J134" s="150"/>
      <c r="K134" s="65"/>
    </row>
    <row r="135" spans="2:11" x14ac:dyDescent="0.3">
      <c r="B135" s="76" t="s">
        <v>220</v>
      </c>
      <c r="C135" s="77"/>
      <c r="D135" s="101" t="s">
        <v>221</v>
      </c>
      <c r="E135" s="76" t="s">
        <v>124</v>
      </c>
      <c r="F135" s="77"/>
      <c r="G135" s="101" t="s">
        <v>222</v>
      </c>
      <c r="H135" s="76" t="s">
        <v>124</v>
      </c>
      <c r="I135" s="77"/>
      <c r="J135" s="101" t="s">
        <v>223</v>
      </c>
      <c r="K135" s="76" t="s">
        <v>124</v>
      </c>
    </row>
    <row r="136" spans="2:11" ht="16.2" thickBot="1" x14ac:dyDescent="0.35">
      <c r="B136" s="65"/>
      <c r="C136" s="150"/>
      <c r="D136" s="150"/>
      <c r="E136" s="65"/>
      <c r="F136" s="150"/>
      <c r="G136" s="150"/>
      <c r="H136" s="65"/>
      <c r="I136" s="150"/>
      <c r="J136" s="150"/>
      <c r="K136" s="65"/>
    </row>
    <row r="137" spans="2:11" x14ac:dyDescent="0.3">
      <c r="B137" s="79" t="s">
        <v>224</v>
      </c>
      <c r="C137" s="79"/>
      <c r="D137" s="82" t="s">
        <v>225</v>
      </c>
      <c r="E137" s="79" t="s">
        <v>124</v>
      </c>
      <c r="F137" s="79"/>
      <c r="G137" s="82" t="s">
        <v>226</v>
      </c>
      <c r="H137" s="79" t="s">
        <v>124</v>
      </c>
      <c r="I137" s="79"/>
      <c r="J137" s="82" t="s">
        <v>227</v>
      </c>
      <c r="K137" s="79" t="s">
        <v>124</v>
      </c>
    </row>
    <row r="138" spans="2:11" x14ac:dyDescent="0.3">
      <c r="B138" s="77" t="s">
        <v>228</v>
      </c>
      <c r="C138" s="77"/>
      <c r="D138" s="83">
        <v>514</v>
      </c>
      <c r="E138" s="77"/>
      <c r="F138" s="77"/>
      <c r="G138" s="83">
        <v>59</v>
      </c>
      <c r="H138" s="77"/>
      <c r="I138" s="77"/>
      <c r="J138" s="83">
        <v>811</v>
      </c>
      <c r="K138" s="77"/>
    </row>
    <row r="139" spans="2:11" x14ac:dyDescent="0.3">
      <c r="B139" s="79" t="s">
        <v>229</v>
      </c>
      <c r="C139" s="79"/>
      <c r="D139" s="81">
        <v>1879</v>
      </c>
      <c r="E139" s="79"/>
      <c r="F139" s="79"/>
      <c r="G139" s="82">
        <v>381</v>
      </c>
      <c r="H139" s="79"/>
      <c r="I139" s="79"/>
      <c r="J139" s="81">
        <v>5574</v>
      </c>
      <c r="K139" s="79"/>
    </row>
    <row r="140" spans="2:11" x14ac:dyDescent="0.3">
      <c r="B140" s="77" t="s">
        <v>230</v>
      </c>
      <c r="C140" s="77"/>
      <c r="D140" s="83" t="s">
        <v>231</v>
      </c>
      <c r="E140" s="77" t="s">
        <v>124</v>
      </c>
      <c r="F140" s="77"/>
      <c r="G140" s="83" t="s">
        <v>232</v>
      </c>
      <c r="H140" s="77" t="s">
        <v>124</v>
      </c>
      <c r="I140" s="77"/>
      <c r="J140" s="83" t="s">
        <v>233</v>
      </c>
      <c r="K140" s="77" t="s">
        <v>124</v>
      </c>
    </row>
    <row r="141" spans="2:11" x14ac:dyDescent="0.3">
      <c r="B141" s="79" t="s">
        <v>234</v>
      </c>
      <c r="C141" s="79"/>
      <c r="D141" s="82" t="s">
        <v>235</v>
      </c>
      <c r="E141" s="79" t="s">
        <v>124</v>
      </c>
      <c r="F141" s="79"/>
      <c r="G141" s="82" t="s">
        <v>236</v>
      </c>
      <c r="H141" s="79" t="s">
        <v>124</v>
      </c>
      <c r="I141" s="79"/>
      <c r="J141" s="81">
        <v>2610</v>
      </c>
      <c r="K141" s="79"/>
    </row>
    <row r="142" spans="2:11" x14ac:dyDescent="0.3">
      <c r="B142" s="77" t="s">
        <v>237</v>
      </c>
      <c r="C142" s="77"/>
      <c r="D142" s="83"/>
      <c r="E142" s="77"/>
      <c r="F142" s="77"/>
      <c r="G142" s="83">
        <v>4</v>
      </c>
      <c r="H142" s="77"/>
      <c r="I142" s="77"/>
      <c r="J142" s="83">
        <v>19</v>
      </c>
      <c r="K142" s="77"/>
    </row>
    <row r="143" spans="2:11" x14ac:dyDescent="0.3">
      <c r="B143" s="79" t="s">
        <v>238</v>
      </c>
      <c r="C143" s="79"/>
      <c r="D143" s="82" t="s">
        <v>239</v>
      </c>
      <c r="E143" s="79" t="s">
        <v>124</v>
      </c>
      <c r="F143" s="79"/>
      <c r="G143" s="82" t="s">
        <v>240</v>
      </c>
      <c r="H143" s="79" t="s">
        <v>124</v>
      </c>
      <c r="I143" s="79"/>
      <c r="J143" s="82" t="s">
        <v>241</v>
      </c>
      <c r="K143" s="79" t="s">
        <v>124</v>
      </c>
    </row>
    <row r="144" spans="2:11" ht="31.2" x14ac:dyDescent="0.3">
      <c r="B144" s="77" t="s">
        <v>242</v>
      </c>
      <c r="C144" s="77"/>
      <c r="D144" s="83" t="s">
        <v>243</v>
      </c>
      <c r="E144" s="77" t="s">
        <v>124</v>
      </c>
      <c r="F144" s="77"/>
      <c r="G144" s="83" t="s">
        <v>244</v>
      </c>
      <c r="H144" s="77" t="s">
        <v>124</v>
      </c>
      <c r="I144" s="77"/>
      <c r="J144" s="83" t="s">
        <v>245</v>
      </c>
      <c r="K144" s="77" t="s">
        <v>124</v>
      </c>
    </row>
    <row r="145" spans="2:11" x14ac:dyDescent="0.3">
      <c r="B145" s="79" t="s">
        <v>446</v>
      </c>
      <c r="C145" s="79"/>
      <c r="D145" s="82" t="s">
        <v>246</v>
      </c>
      <c r="E145" s="79" t="s">
        <v>124</v>
      </c>
      <c r="F145" s="79"/>
      <c r="G145" s="82" t="s">
        <v>247</v>
      </c>
      <c r="H145" s="79" t="s">
        <v>124</v>
      </c>
      <c r="I145" s="79"/>
      <c r="J145" s="82" t="s">
        <v>248</v>
      </c>
      <c r="K145" s="79" t="s">
        <v>124</v>
      </c>
    </row>
    <row r="146" spans="2:11" ht="16.2" thickBot="1" x14ac:dyDescent="0.35">
      <c r="B146" s="65"/>
      <c r="C146" s="150"/>
      <c r="D146" s="150"/>
      <c r="E146" s="65"/>
      <c r="F146" s="150"/>
      <c r="G146" s="150"/>
      <c r="H146" s="65"/>
      <c r="I146" s="150"/>
      <c r="J146" s="150"/>
      <c r="K146" s="65"/>
    </row>
    <row r="147" spans="2:11" x14ac:dyDescent="0.3">
      <c r="B147" s="76" t="s">
        <v>249</v>
      </c>
      <c r="C147" s="77"/>
      <c r="D147" s="101" t="s">
        <v>250</v>
      </c>
      <c r="E147" s="76" t="s">
        <v>124</v>
      </c>
      <c r="F147" s="77"/>
      <c r="G147" s="101" t="s">
        <v>251</v>
      </c>
      <c r="H147" s="76" t="s">
        <v>124</v>
      </c>
      <c r="I147" s="77"/>
      <c r="J147" s="85">
        <v>4116</v>
      </c>
      <c r="K147" s="77"/>
    </row>
    <row r="148" spans="2:11" ht="16.2" thickBot="1" x14ac:dyDescent="0.35">
      <c r="B148" s="65"/>
      <c r="C148" s="150"/>
      <c r="D148" s="150"/>
      <c r="E148" s="65"/>
      <c r="F148" s="150"/>
      <c r="G148" s="150"/>
      <c r="H148" s="65"/>
      <c r="I148" s="150"/>
      <c r="J148" s="150"/>
      <c r="K148" s="65"/>
    </row>
    <row r="149" spans="2:11" x14ac:dyDescent="0.3">
      <c r="B149" s="79" t="s">
        <v>252</v>
      </c>
      <c r="C149" s="79"/>
      <c r="D149" s="82" t="s">
        <v>253</v>
      </c>
      <c r="E149" s="79" t="s">
        <v>124</v>
      </c>
      <c r="F149" s="79"/>
      <c r="G149" s="82" t="s">
        <v>254</v>
      </c>
      <c r="H149" s="79" t="s">
        <v>124</v>
      </c>
      <c r="I149" s="79"/>
      <c r="J149" s="82" t="s">
        <v>155</v>
      </c>
      <c r="K149" s="79" t="s">
        <v>124</v>
      </c>
    </row>
    <row r="150" spans="2:11" ht="16.2" thickBot="1" x14ac:dyDescent="0.35">
      <c r="B150" s="65"/>
      <c r="C150" s="150"/>
      <c r="D150" s="150"/>
      <c r="E150" s="65"/>
      <c r="F150" s="150"/>
      <c r="G150" s="150"/>
      <c r="H150" s="65"/>
      <c r="I150" s="150"/>
      <c r="J150" s="150"/>
      <c r="K150" s="65"/>
    </row>
    <row r="151" spans="2:11" x14ac:dyDescent="0.3">
      <c r="B151" s="76" t="s">
        <v>255</v>
      </c>
      <c r="C151" s="77"/>
      <c r="D151" s="85">
        <v>1843</v>
      </c>
      <c r="E151" s="77"/>
      <c r="F151" s="77"/>
      <c r="G151" s="101" t="s">
        <v>256</v>
      </c>
      <c r="H151" s="76" t="s">
        <v>124</v>
      </c>
      <c r="I151" s="77"/>
      <c r="J151" s="85">
        <v>2425</v>
      </c>
      <c r="K151" s="77"/>
    </row>
    <row r="152" spans="2:11" x14ac:dyDescent="0.3">
      <c r="B152" s="79" t="s">
        <v>257</v>
      </c>
      <c r="C152" s="79"/>
      <c r="D152" s="81">
        <v>3709</v>
      </c>
      <c r="E152" s="79"/>
      <c r="F152" s="79"/>
      <c r="G152" s="81">
        <v>5319</v>
      </c>
      <c r="H152" s="79"/>
      <c r="I152" s="79"/>
      <c r="J152" s="81">
        <v>2894</v>
      </c>
      <c r="K152" s="79"/>
    </row>
    <row r="153" spans="2:11" ht="16.2" thickBot="1" x14ac:dyDescent="0.35">
      <c r="B153" s="65"/>
      <c r="C153" s="150"/>
      <c r="D153" s="150"/>
      <c r="E153" s="65"/>
      <c r="F153" s="150"/>
      <c r="G153" s="150"/>
      <c r="H153" s="65"/>
      <c r="I153" s="150"/>
      <c r="J153" s="150"/>
      <c r="K153" s="65"/>
    </row>
    <row r="154" spans="2:11" x14ac:dyDescent="0.3">
      <c r="B154" s="76" t="s">
        <v>258</v>
      </c>
      <c r="C154" s="77"/>
      <c r="D154" s="85">
        <v>5552</v>
      </c>
      <c r="E154" s="77"/>
      <c r="F154" s="77"/>
      <c r="G154" s="85">
        <v>3709</v>
      </c>
      <c r="H154" s="77"/>
      <c r="I154" s="77"/>
      <c r="J154" s="85">
        <v>5319</v>
      </c>
      <c r="K154" s="77"/>
    </row>
    <row r="155" spans="2:11" ht="16.2" thickBot="1" x14ac:dyDescent="0.35">
      <c r="B155" s="65"/>
      <c r="C155" s="151"/>
      <c r="D155" s="151"/>
      <c r="E155" s="65"/>
      <c r="F155" s="151"/>
      <c r="G155" s="151"/>
      <c r="H155" s="65"/>
      <c r="I155" s="151"/>
      <c r="J155" s="151"/>
      <c r="K155" s="65"/>
    </row>
    <row r="156" spans="2:11" ht="16.2" thickTop="1" x14ac:dyDescent="0.3"/>
  </sheetData>
  <mergeCells count="97">
    <mergeCell ref="C6:D6"/>
    <mergeCell ref="F6:G6"/>
    <mergeCell ref="C7:D7"/>
    <mergeCell ref="F7:G7"/>
    <mergeCell ref="C8:D8"/>
    <mergeCell ref="F8:G8"/>
    <mergeCell ref="C18:D18"/>
    <mergeCell ref="F18:G18"/>
    <mergeCell ref="C20:D20"/>
    <mergeCell ref="F20:G20"/>
    <mergeCell ref="C27:D27"/>
    <mergeCell ref="F27:G27"/>
    <mergeCell ref="C29:D29"/>
    <mergeCell ref="F29:G29"/>
    <mergeCell ref="C31:D31"/>
    <mergeCell ref="F31:G31"/>
    <mergeCell ref="C37:D37"/>
    <mergeCell ref="F37:G37"/>
    <mergeCell ref="C40:D40"/>
    <mergeCell ref="F40:G40"/>
    <mergeCell ref="C42:D42"/>
    <mergeCell ref="F42:G42"/>
    <mergeCell ref="C48:D48"/>
    <mergeCell ref="F48:G48"/>
    <mergeCell ref="C50:D50"/>
    <mergeCell ref="F50:G50"/>
    <mergeCell ref="C56:D56"/>
    <mergeCell ref="F56:G56"/>
    <mergeCell ref="C58:D58"/>
    <mergeCell ref="F58:G58"/>
    <mergeCell ref="C60:D60"/>
    <mergeCell ref="F60:G60"/>
    <mergeCell ref="C62:D62"/>
    <mergeCell ref="F62:G62"/>
    <mergeCell ref="C69:D69"/>
    <mergeCell ref="F69:G69"/>
    <mergeCell ref="I69:J69"/>
    <mergeCell ref="C70:D70"/>
    <mergeCell ref="F70:G70"/>
    <mergeCell ref="I70:J70"/>
    <mergeCell ref="C71:D71"/>
    <mergeCell ref="F71:G71"/>
    <mergeCell ref="I71:J71"/>
    <mergeCell ref="C75:D75"/>
    <mergeCell ref="F75:G75"/>
    <mergeCell ref="I75:J75"/>
    <mergeCell ref="C82:D82"/>
    <mergeCell ref="F82:G82"/>
    <mergeCell ref="I82:J82"/>
    <mergeCell ref="C87:D87"/>
    <mergeCell ref="F87:G87"/>
    <mergeCell ref="I87:J87"/>
    <mergeCell ref="C90:D90"/>
    <mergeCell ref="F90:G90"/>
    <mergeCell ref="I90:J90"/>
    <mergeCell ref="C92:D92"/>
    <mergeCell ref="F92:G92"/>
    <mergeCell ref="I92:J92"/>
    <mergeCell ref="C104:D104"/>
    <mergeCell ref="F104:G104"/>
    <mergeCell ref="I104:J104"/>
    <mergeCell ref="C105:D105"/>
    <mergeCell ref="F105:G105"/>
    <mergeCell ref="I105:J105"/>
    <mergeCell ref="C106:D106"/>
    <mergeCell ref="F106:G106"/>
    <mergeCell ref="I106:J106"/>
    <mergeCell ref="C115:D115"/>
    <mergeCell ref="F115:G115"/>
    <mergeCell ref="I115:J115"/>
    <mergeCell ref="C119:D119"/>
    <mergeCell ref="F119:G119"/>
    <mergeCell ref="I119:J119"/>
    <mergeCell ref="C121:D121"/>
    <mergeCell ref="F121:G121"/>
    <mergeCell ref="I121:J121"/>
    <mergeCell ref="C134:D134"/>
    <mergeCell ref="F134:G134"/>
    <mergeCell ref="I134:J134"/>
    <mergeCell ref="C136:D136"/>
    <mergeCell ref="F136:G136"/>
    <mergeCell ref="I136:J136"/>
    <mergeCell ref="C146:D146"/>
    <mergeCell ref="F146:G146"/>
    <mergeCell ref="I146:J146"/>
    <mergeCell ref="C148:D148"/>
    <mergeCell ref="F148:G148"/>
    <mergeCell ref="I148:J148"/>
    <mergeCell ref="C150:D150"/>
    <mergeCell ref="F150:G150"/>
    <mergeCell ref="I150:J150"/>
    <mergeCell ref="C153:D153"/>
    <mergeCell ref="F153:G153"/>
    <mergeCell ref="I153:J153"/>
    <mergeCell ref="C155:D155"/>
    <mergeCell ref="F155:G155"/>
    <mergeCell ref="I155:J155"/>
  </mergeCells>
  <pageMargins left="0.7" right="0.7" top="0.75" bottom="0.75" header="0.3" footer="0.3"/>
  <pageSetup scale="51" orientation="portrait" r:id="rId1"/>
  <rowBreaks count="2" manualBreakCount="2">
    <brk id="63" max="16383" man="1"/>
    <brk id="98" max="16383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3"/>
  <sheetViews>
    <sheetView tabSelected="1" view="pageBreakPreview" topLeftCell="A16" zoomScaleNormal="125" zoomScaleSheetLayoutView="100" zoomScalePageLayoutView="125" workbookViewId="0">
      <selection activeCell="E6" sqref="E6:E8"/>
    </sheetView>
  </sheetViews>
  <sheetFormatPr defaultColWidth="10.8984375" defaultRowHeight="15.6" x14ac:dyDescent="0.3"/>
  <cols>
    <col min="1" max="1" width="26.09765625" style="3" customWidth="1"/>
    <col min="2" max="13" width="10.8984375" style="3"/>
    <col min="14" max="14" width="15.5" style="3" customWidth="1"/>
    <col min="15" max="16384" width="10.8984375" style="3"/>
  </cols>
  <sheetData>
    <row r="1" spans="1:12" x14ac:dyDescent="0.3">
      <c r="A1" s="3" t="s">
        <v>438</v>
      </c>
    </row>
    <row r="2" spans="1:12" x14ac:dyDescent="0.3">
      <c r="A2" s="3" t="s">
        <v>471</v>
      </c>
    </row>
    <row r="3" spans="1:12" x14ac:dyDescent="0.3">
      <c r="A3" s="12" t="s">
        <v>472</v>
      </c>
    </row>
    <row r="4" spans="1:12" x14ac:dyDescent="0.3">
      <c r="A4" s="13" t="s">
        <v>273</v>
      </c>
    </row>
    <row r="5" spans="1:12" x14ac:dyDescent="0.3">
      <c r="A5" s="2"/>
      <c r="B5" s="2"/>
      <c r="C5" s="2"/>
      <c r="D5" s="2"/>
      <c r="E5" s="11"/>
      <c r="F5" s="2"/>
      <c r="G5" s="2"/>
      <c r="H5" s="2"/>
      <c r="I5" s="11"/>
      <c r="J5" s="2"/>
      <c r="K5" s="2"/>
      <c r="L5" s="2"/>
    </row>
    <row r="6" spans="1:12" x14ac:dyDescent="0.3">
      <c r="A6" s="157"/>
      <c r="B6" s="158">
        <v>2015</v>
      </c>
      <c r="C6" s="158"/>
      <c r="D6" s="157"/>
      <c r="E6" s="157"/>
      <c r="F6" s="158">
        <v>2014</v>
      </c>
      <c r="G6" s="158"/>
      <c r="H6" s="157"/>
      <c r="I6" s="157"/>
      <c r="J6" s="158">
        <v>2013</v>
      </c>
      <c r="K6" s="158"/>
      <c r="L6" s="157"/>
    </row>
    <row r="7" spans="1:12" x14ac:dyDescent="0.3">
      <c r="A7" s="157"/>
      <c r="B7" s="42"/>
      <c r="C7" s="42" t="s">
        <v>450</v>
      </c>
      <c r="D7" s="157"/>
      <c r="E7" s="157"/>
      <c r="F7" s="42"/>
      <c r="G7" s="42" t="s">
        <v>451</v>
      </c>
      <c r="H7" s="157"/>
      <c r="I7" s="157"/>
      <c r="J7" s="42"/>
      <c r="K7" s="42" t="s">
        <v>451</v>
      </c>
      <c r="L7" s="157"/>
    </row>
    <row r="8" spans="1:12" x14ac:dyDescent="0.3">
      <c r="A8" s="157"/>
      <c r="B8" s="158" t="s">
        <v>274</v>
      </c>
      <c r="C8" s="158"/>
      <c r="D8" s="157"/>
      <c r="E8" s="157"/>
      <c r="F8" s="158" t="s">
        <v>274</v>
      </c>
      <c r="G8" s="158"/>
      <c r="H8" s="157"/>
      <c r="I8" s="157"/>
      <c r="J8" s="158" t="s">
        <v>274</v>
      </c>
      <c r="K8" s="158"/>
      <c r="L8" s="157"/>
    </row>
    <row r="9" spans="1:12" x14ac:dyDescent="0.3">
      <c r="A9" s="15" t="s">
        <v>2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</row>
    <row r="10" spans="1:12" x14ac:dyDescent="0.3">
      <c r="A10" s="2"/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</row>
    <row r="11" spans="1:12" x14ac:dyDescent="0.3">
      <c r="A11" s="15" t="s">
        <v>108</v>
      </c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155"/>
    </row>
    <row r="12" spans="1:12" ht="31.8" thickBot="1" x14ac:dyDescent="0.35">
      <c r="A12" s="16" t="s">
        <v>259</v>
      </c>
      <c r="B12" s="17" t="s">
        <v>29</v>
      </c>
      <c r="C12" s="18">
        <v>6189</v>
      </c>
      <c r="D12" s="19" t="s">
        <v>29</v>
      </c>
      <c r="E12" s="17"/>
      <c r="F12" s="20"/>
      <c r="G12" s="21">
        <v>6525</v>
      </c>
      <c r="H12" s="22" t="s">
        <v>29</v>
      </c>
      <c r="I12" s="17"/>
      <c r="J12" s="20"/>
      <c r="K12" s="21">
        <v>6957</v>
      </c>
      <c r="L12" s="22" t="s">
        <v>29</v>
      </c>
    </row>
    <row r="13" spans="1:12" ht="16.2" thickBot="1" x14ac:dyDescent="0.35">
      <c r="A13" s="16" t="s">
        <v>11</v>
      </c>
      <c r="B13" s="17" t="s">
        <v>29</v>
      </c>
      <c r="C13" s="18">
        <v>9798</v>
      </c>
      <c r="D13" s="19" t="s">
        <v>29</v>
      </c>
      <c r="E13" s="17"/>
      <c r="F13" s="20"/>
      <c r="G13" s="21">
        <v>9762</v>
      </c>
      <c r="H13" s="22" t="s">
        <v>29</v>
      </c>
      <c r="I13" s="17"/>
      <c r="J13" s="20"/>
      <c r="K13" s="21">
        <v>9871</v>
      </c>
      <c r="L13" s="22" t="s">
        <v>29</v>
      </c>
    </row>
    <row r="14" spans="1:12" ht="16.2" thickBot="1" x14ac:dyDescent="0.35">
      <c r="A14" s="16" t="s">
        <v>275</v>
      </c>
      <c r="B14" s="17" t="s">
        <v>29</v>
      </c>
      <c r="C14" s="18">
        <v>16348</v>
      </c>
      <c r="D14" s="19" t="s">
        <v>29</v>
      </c>
      <c r="E14" s="17"/>
      <c r="F14" s="20"/>
      <c r="G14" s="21">
        <v>10880</v>
      </c>
      <c r="H14" s="22" t="s">
        <v>29</v>
      </c>
      <c r="I14" s="17"/>
      <c r="J14" s="20"/>
      <c r="K14" s="21">
        <v>12158</v>
      </c>
      <c r="L14" s="22" t="s">
        <v>29</v>
      </c>
    </row>
    <row r="15" spans="1:12" ht="31.8" thickBot="1" x14ac:dyDescent="0.35">
      <c r="A15" s="16" t="s">
        <v>261</v>
      </c>
      <c r="B15" s="17" t="s">
        <v>29</v>
      </c>
      <c r="C15" s="23">
        <v>489</v>
      </c>
      <c r="D15" s="19" t="s">
        <v>29</v>
      </c>
      <c r="E15" s="17"/>
      <c r="F15" s="20"/>
      <c r="G15" s="24">
        <v>442</v>
      </c>
      <c r="H15" s="22" t="s">
        <v>29</v>
      </c>
      <c r="I15" s="17"/>
      <c r="J15" s="20"/>
      <c r="K15" s="24">
        <v>324</v>
      </c>
      <c r="L15" s="22" t="s">
        <v>29</v>
      </c>
    </row>
    <row r="16" spans="1:12" ht="16.2" thickBot="1" x14ac:dyDescent="0.35">
      <c r="A16" s="16" t="s">
        <v>260</v>
      </c>
      <c r="B16" s="17" t="s">
        <v>29</v>
      </c>
      <c r="C16" s="23">
        <v>299</v>
      </c>
      <c r="D16" s="19" t="s">
        <v>29</v>
      </c>
      <c r="E16" s="17"/>
      <c r="F16" s="20"/>
      <c r="G16" s="24">
        <v>201</v>
      </c>
      <c r="H16" s="22" t="s">
        <v>29</v>
      </c>
      <c r="I16" s="17"/>
      <c r="J16" s="20"/>
      <c r="K16" s="24">
        <v>211</v>
      </c>
      <c r="L16" s="22" t="s">
        <v>29</v>
      </c>
    </row>
    <row r="17" spans="1:12" ht="16.2" thickBot="1" x14ac:dyDescent="0.35">
      <c r="A17" s="16" t="s">
        <v>276</v>
      </c>
      <c r="B17" s="17" t="s">
        <v>29</v>
      </c>
      <c r="C17" s="23">
        <v>452</v>
      </c>
      <c r="D17" s="19" t="s">
        <v>29</v>
      </c>
      <c r="E17" s="17"/>
      <c r="F17" s="20"/>
      <c r="G17" s="24" t="s">
        <v>270</v>
      </c>
      <c r="H17" s="22" t="s">
        <v>29</v>
      </c>
      <c r="I17" s="17"/>
      <c r="J17" s="20"/>
      <c r="K17" s="24" t="s">
        <v>270</v>
      </c>
      <c r="L17" s="22" t="s">
        <v>29</v>
      </c>
    </row>
    <row r="18" spans="1:12" ht="16.2" thickBot="1" x14ac:dyDescent="0.35">
      <c r="A18" s="25" t="s">
        <v>112</v>
      </c>
      <c r="B18" s="26" t="s">
        <v>29</v>
      </c>
      <c r="C18" s="27">
        <v>1111</v>
      </c>
      <c r="D18" s="28" t="s">
        <v>29</v>
      </c>
      <c r="E18" s="26"/>
      <c r="F18" s="29"/>
      <c r="G18" s="30">
        <v>1514</v>
      </c>
      <c r="H18" s="31" t="s">
        <v>29</v>
      </c>
      <c r="I18" s="26"/>
      <c r="J18" s="29"/>
      <c r="K18" s="30">
        <v>1475</v>
      </c>
      <c r="L18" s="31" t="s">
        <v>29</v>
      </c>
    </row>
    <row r="19" spans="1:12" ht="16.8" thickTop="1" thickBot="1" x14ac:dyDescent="0.35">
      <c r="A19" s="32"/>
      <c r="B19" s="26" t="s">
        <v>29</v>
      </c>
      <c r="C19" s="27">
        <v>34486</v>
      </c>
      <c r="D19" s="28" t="s">
        <v>29</v>
      </c>
      <c r="E19" s="26"/>
      <c r="F19" s="29"/>
      <c r="G19" s="30">
        <v>29324</v>
      </c>
      <c r="H19" s="31" t="s">
        <v>29</v>
      </c>
      <c r="I19" s="26"/>
      <c r="J19" s="29"/>
      <c r="K19" s="30">
        <v>30996</v>
      </c>
      <c r="L19" s="31" t="s">
        <v>29</v>
      </c>
    </row>
    <row r="20" spans="1:12" ht="16.2" thickTop="1" x14ac:dyDescent="0.3">
      <c r="A20" s="2"/>
      <c r="B20" s="156" t="s">
        <v>29</v>
      </c>
      <c r="C20" s="156"/>
      <c r="D20" s="156"/>
      <c r="E20" s="156"/>
      <c r="F20" s="156"/>
      <c r="G20" s="156"/>
      <c r="H20" s="156"/>
      <c r="I20" s="156"/>
      <c r="J20" s="156"/>
      <c r="K20" s="156"/>
      <c r="L20" s="156"/>
    </row>
    <row r="21" spans="1:12" x14ac:dyDescent="0.3">
      <c r="A21" s="15" t="s">
        <v>116</v>
      </c>
      <c r="B21" s="155"/>
      <c r="C21" s="155"/>
      <c r="D21" s="155"/>
      <c r="E21" s="155"/>
      <c r="F21" s="155"/>
      <c r="G21" s="155"/>
      <c r="H21" s="155"/>
      <c r="I21" s="155"/>
      <c r="J21" s="155"/>
      <c r="K21" s="155"/>
      <c r="L21" s="155"/>
    </row>
    <row r="22" spans="1:12" ht="16.2" thickBot="1" x14ac:dyDescent="0.35">
      <c r="A22" s="16" t="s">
        <v>5</v>
      </c>
      <c r="B22" s="17" t="s">
        <v>29</v>
      </c>
      <c r="C22" s="18">
        <v>2061</v>
      </c>
      <c r="D22" s="19" t="s">
        <v>29</v>
      </c>
      <c r="E22" s="17"/>
      <c r="F22" s="20"/>
      <c r="G22" s="21">
        <v>1852</v>
      </c>
      <c r="H22" s="22" t="s">
        <v>29</v>
      </c>
      <c r="I22" s="17"/>
      <c r="J22" s="20"/>
      <c r="K22" s="21">
        <v>1682</v>
      </c>
      <c r="L22" s="22" t="s">
        <v>29</v>
      </c>
    </row>
    <row r="23" spans="1:12" ht="16.2" thickBot="1" x14ac:dyDescent="0.35">
      <c r="A23" s="16" t="s">
        <v>262</v>
      </c>
      <c r="B23" s="17" t="s">
        <v>29</v>
      </c>
      <c r="C23" s="18">
        <v>7629</v>
      </c>
      <c r="D23" s="19" t="s">
        <v>29</v>
      </c>
      <c r="E23" s="17"/>
      <c r="F23" s="20"/>
      <c r="G23" s="21">
        <v>8754</v>
      </c>
      <c r="H23" s="22" t="s">
        <v>29</v>
      </c>
      <c r="I23" s="17"/>
      <c r="J23" s="20"/>
      <c r="K23" s="21">
        <v>7847</v>
      </c>
      <c r="L23" s="22" t="s">
        <v>29</v>
      </c>
    </row>
    <row r="24" spans="1:12" ht="16.2" thickBot="1" x14ac:dyDescent="0.35">
      <c r="A24" s="16" t="s">
        <v>260</v>
      </c>
      <c r="B24" s="17" t="s">
        <v>29</v>
      </c>
      <c r="C24" s="23">
        <v>823</v>
      </c>
      <c r="D24" s="19" t="s">
        <v>29</v>
      </c>
      <c r="E24" s="17"/>
      <c r="F24" s="20"/>
      <c r="G24" s="21">
        <v>4248</v>
      </c>
      <c r="H24" s="22" t="s">
        <v>29</v>
      </c>
      <c r="I24" s="17"/>
      <c r="J24" s="20"/>
      <c r="K24" s="21">
        <v>1482</v>
      </c>
      <c r="L24" s="22" t="s">
        <v>29</v>
      </c>
    </row>
    <row r="25" spans="1:12" ht="31.8" thickBot="1" x14ac:dyDescent="0.35">
      <c r="A25" s="16" t="s">
        <v>261</v>
      </c>
      <c r="B25" s="17" t="s">
        <v>29</v>
      </c>
      <c r="C25" s="23">
        <v>31</v>
      </c>
      <c r="D25" s="19" t="s">
        <v>29</v>
      </c>
      <c r="E25" s="17"/>
      <c r="F25" s="20"/>
      <c r="G25" s="24">
        <v>25</v>
      </c>
      <c r="H25" s="22" t="s">
        <v>29</v>
      </c>
      <c r="I25" s="17"/>
      <c r="J25" s="20"/>
      <c r="K25" s="24">
        <v>9</v>
      </c>
      <c r="L25" s="22" t="s">
        <v>29</v>
      </c>
    </row>
    <row r="26" spans="1:12" ht="16.2" thickBot="1" x14ac:dyDescent="0.35">
      <c r="A26" s="16" t="s">
        <v>277</v>
      </c>
      <c r="B26" s="17" t="s">
        <v>29</v>
      </c>
      <c r="C26" s="23">
        <v>803</v>
      </c>
      <c r="D26" s="19" t="s">
        <v>29</v>
      </c>
      <c r="E26" s="17"/>
      <c r="F26" s="20"/>
      <c r="G26" s="21">
        <v>1056</v>
      </c>
      <c r="H26" s="22" t="s">
        <v>29</v>
      </c>
      <c r="I26" s="17"/>
      <c r="J26" s="20"/>
      <c r="K26" s="21">
        <v>3043</v>
      </c>
      <c r="L26" s="22" t="s">
        <v>29</v>
      </c>
    </row>
    <row r="27" spans="1:12" ht="16.2" thickBot="1" x14ac:dyDescent="0.35">
      <c r="A27" s="25" t="s">
        <v>3</v>
      </c>
      <c r="B27" s="26" t="s">
        <v>29</v>
      </c>
      <c r="C27" s="27">
        <v>7701</v>
      </c>
      <c r="D27" s="28" t="s">
        <v>29</v>
      </c>
      <c r="E27" s="26"/>
      <c r="F27" s="29"/>
      <c r="G27" s="30">
        <v>7571</v>
      </c>
      <c r="H27" s="31" t="s">
        <v>29</v>
      </c>
      <c r="I27" s="26"/>
      <c r="J27" s="29"/>
      <c r="K27" s="30">
        <v>11068</v>
      </c>
      <c r="L27" s="31" t="s">
        <v>29</v>
      </c>
    </row>
    <row r="28" spans="1:12" ht="16.8" thickTop="1" thickBot="1" x14ac:dyDescent="0.35">
      <c r="A28" s="32"/>
      <c r="B28" s="26" t="s">
        <v>29</v>
      </c>
      <c r="C28" s="27">
        <v>19048</v>
      </c>
      <c r="D28" s="28" t="s">
        <v>29</v>
      </c>
      <c r="E28" s="26"/>
      <c r="F28" s="29"/>
      <c r="G28" s="30">
        <v>23506</v>
      </c>
      <c r="H28" s="31" t="s">
        <v>29</v>
      </c>
      <c r="I28" s="26"/>
      <c r="J28" s="29"/>
      <c r="K28" s="30">
        <v>25131</v>
      </c>
      <c r="L28" s="31" t="s">
        <v>29</v>
      </c>
    </row>
    <row r="29" spans="1:12" ht="16.8" thickTop="1" thickBot="1" x14ac:dyDescent="0.35">
      <c r="A29" s="33" t="s">
        <v>14</v>
      </c>
      <c r="B29" s="26" t="s">
        <v>29</v>
      </c>
      <c r="C29" s="27">
        <v>53534</v>
      </c>
      <c r="D29" s="28" t="s">
        <v>29</v>
      </c>
      <c r="E29" s="26"/>
      <c r="F29" s="29"/>
      <c r="G29" s="30">
        <v>52830</v>
      </c>
      <c r="H29" s="31" t="s">
        <v>29</v>
      </c>
      <c r="I29" s="26"/>
      <c r="J29" s="29"/>
      <c r="K29" s="30">
        <v>56127</v>
      </c>
      <c r="L29" s="31" t="s">
        <v>29</v>
      </c>
    </row>
    <row r="30" spans="1:12" ht="16.2" thickTop="1" x14ac:dyDescent="0.3">
      <c r="A30" s="2"/>
      <c r="B30" s="156" t="s">
        <v>29</v>
      </c>
      <c r="C30" s="156"/>
      <c r="D30" s="156"/>
      <c r="E30" s="156"/>
      <c r="F30" s="156"/>
      <c r="G30" s="156"/>
      <c r="H30" s="156"/>
      <c r="I30" s="156"/>
      <c r="J30" s="156"/>
      <c r="K30" s="156"/>
      <c r="L30" s="156"/>
    </row>
    <row r="31" spans="1:12" x14ac:dyDescent="0.3">
      <c r="A31" s="15" t="s">
        <v>127</v>
      </c>
      <c r="B31" s="155"/>
      <c r="C31" s="155"/>
      <c r="D31" s="155"/>
      <c r="E31" s="155"/>
      <c r="F31" s="155"/>
      <c r="G31" s="155"/>
      <c r="H31" s="155"/>
      <c r="I31" s="155"/>
      <c r="J31" s="155"/>
      <c r="K31" s="155"/>
      <c r="L31" s="155"/>
    </row>
    <row r="32" spans="1:12" x14ac:dyDescent="0.3">
      <c r="A32" s="15" t="s">
        <v>133</v>
      </c>
      <c r="B32" s="11" t="s">
        <v>29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31.8" thickBot="1" x14ac:dyDescent="0.35">
      <c r="A33" s="16" t="s">
        <v>278</v>
      </c>
      <c r="B33" s="17" t="s">
        <v>29</v>
      </c>
      <c r="C33" s="23">
        <v>-801</v>
      </c>
      <c r="D33" s="19" t="s">
        <v>279</v>
      </c>
      <c r="E33" s="17"/>
      <c r="F33" s="20"/>
      <c r="G33" s="24">
        <v>-1890</v>
      </c>
      <c r="H33" s="22" t="s">
        <v>279</v>
      </c>
      <c r="I33" s="17"/>
      <c r="J33" s="20"/>
      <c r="K33" s="24" t="s">
        <v>280</v>
      </c>
      <c r="L33" s="22" t="s">
        <v>279</v>
      </c>
    </row>
    <row r="34" spans="1:12" ht="16.2" thickBot="1" x14ac:dyDescent="0.35">
      <c r="A34" s="16" t="s">
        <v>263</v>
      </c>
      <c r="B34" s="17" t="s">
        <v>29</v>
      </c>
      <c r="C34" s="23">
        <v>-9321</v>
      </c>
      <c r="D34" s="19" t="s">
        <v>279</v>
      </c>
      <c r="E34" s="17"/>
      <c r="F34" s="20"/>
      <c r="G34" s="24" t="s">
        <v>281</v>
      </c>
      <c r="H34" s="22" t="s">
        <v>279</v>
      </c>
      <c r="I34" s="17"/>
      <c r="J34" s="20"/>
      <c r="K34" s="24" t="s">
        <v>282</v>
      </c>
      <c r="L34" s="22" t="s">
        <v>279</v>
      </c>
    </row>
    <row r="35" spans="1:12" ht="31.8" thickBot="1" x14ac:dyDescent="0.35">
      <c r="A35" s="16" t="s">
        <v>261</v>
      </c>
      <c r="B35" s="17" t="s">
        <v>29</v>
      </c>
      <c r="C35" s="23" t="s">
        <v>283</v>
      </c>
      <c r="D35" s="19" t="s">
        <v>279</v>
      </c>
      <c r="E35" s="17"/>
      <c r="F35" s="20"/>
      <c r="G35" s="24">
        <v>-109</v>
      </c>
      <c r="H35" s="22" t="s">
        <v>279</v>
      </c>
      <c r="I35" s="17"/>
      <c r="J35" s="20"/>
      <c r="K35" s="24" t="s">
        <v>284</v>
      </c>
      <c r="L35" s="22" t="s">
        <v>279</v>
      </c>
    </row>
    <row r="36" spans="1:12" ht="16.2" thickBot="1" x14ac:dyDescent="0.35">
      <c r="A36" s="16" t="s">
        <v>285</v>
      </c>
      <c r="B36" s="17" t="s">
        <v>29</v>
      </c>
      <c r="C36" s="23">
        <v>-816</v>
      </c>
      <c r="D36" s="19" t="s">
        <v>279</v>
      </c>
      <c r="E36" s="17"/>
      <c r="F36" s="20"/>
      <c r="G36" s="24" t="s">
        <v>286</v>
      </c>
      <c r="H36" s="22" t="s">
        <v>279</v>
      </c>
      <c r="I36" s="17"/>
      <c r="J36" s="20"/>
      <c r="K36" s="24" t="s">
        <v>287</v>
      </c>
      <c r="L36" s="22" t="s">
        <v>279</v>
      </c>
    </row>
    <row r="37" spans="1:12" ht="16.2" thickBot="1" x14ac:dyDescent="0.35">
      <c r="A37" s="25" t="s">
        <v>288</v>
      </c>
      <c r="B37" s="26" t="s">
        <v>29</v>
      </c>
      <c r="C37" s="34" t="s">
        <v>289</v>
      </c>
      <c r="D37" s="28" t="s">
        <v>279</v>
      </c>
      <c r="E37" s="26"/>
      <c r="F37" s="29"/>
      <c r="G37" s="35" t="s">
        <v>290</v>
      </c>
      <c r="H37" s="31" t="s">
        <v>279</v>
      </c>
      <c r="I37" s="26"/>
      <c r="J37" s="29"/>
      <c r="K37" s="35" t="s">
        <v>291</v>
      </c>
      <c r="L37" s="31" t="s">
        <v>279</v>
      </c>
    </row>
    <row r="38" spans="1:12" ht="16.8" thickTop="1" thickBot="1" x14ac:dyDescent="0.35">
      <c r="A38" s="32"/>
      <c r="B38" s="26" t="s">
        <v>29</v>
      </c>
      <c r="C38" s="34" t="s">
        <v>292</v>
      </c>
      <c r="D38" s="28" t="s">
        <v>279</v>
      </c>
      <c r="E38" s="26"/>
      <c r="F38" s="29"/>
      <c r="G38" s="35" t="s">
        <v>293</v>
      </c>
      <c r="H38" s="31" t="s">
        <v>279</v>
      </c>
      <c r="I38" s="26"/>
      <c r="J38" s="29"/>
      <c r="K38" s="35" t="s">
        <v>294</v>
      </c>
      <c r="L38" s="31" t="s">
        <v>279</v>
      </c>
    </row>
    <row r="39" spans="1:12" ht="16.2" thickTop="1" x14ac:dyDescent="0.3">
      <c r="A39" s="15" t="s">
        <v>128</v>
      </c>
      <c r="B39" s="11" t="s">
        <v>29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ht="31.8" thickBot="1" x14ac:dyDescent="0.35">
      <c r="A40" s="16" t="s">
        <v>278</v>
      </c>
      <c r="B40" s="17" t="s">
        <v>29</v>
      </c>
      <c r="C40" s="23">
        <v>-9309</v>
      </c>
      <c r="D40" s="19" t="s">
        <v>279</v>
      </c>
      <c r="E40" s="17"/>
      <c r="F40" s="20"/>
      <c r="G40" s="24">
        <v>-7438</v>
      </c>
      <c r="H40" s="22" t="s">
        <v>279</v>
      </c>
      <c r="I40" s="17"/>
      <c r="J40" s="20"/>
      <c r="K40" s="24" t="s">
        <v>295</v>
      </c>
      <c r="L40" s="22" t="s">
        <v>279</v>
      </c>
    </row>
    <row r="41" spans="1:12" ht="16.2" thickBot="1" x14ac:dyDescent="0.35">
      <c r="A41" s="16" t="s">
        <v>130</v>
      </c>
      <c r="B41" s="17" t="s">
        <v>29</v>
      </c>
      <c r="C41" s="23">
        <v>-2676</v>
      </c>
      <c r="D41" s="19" t="s">
        <v>279</v>
      </c>
      <c r="E41" s="17"/>
      <c r="F41" s="20"/>
      <c r="G41" s="24">
        <v>-2635</v>
      </c>
      <c r="H41" s="22" t="s">
        <v>279</v>
      </c>
      <c r="I41" s="17"/>
      <c r="J41" s="20"/>
      <c r="K41" s="24" t="s">
        <v>296</v>
      </c>
      <c r="L41" s="22" t="s">
        <v>279</v>
      </c>
    </row>
    <row r="42" spans="1:12" ht="31.8" thickBot="1" x14ac:dyDescent="0.35">
      <c r="A42" s="16" t="s">
        <v>297</v>
      </c>
      <c r="B42" s="17" t="s">
        <v>29</v>
      </c>
      <c r="C42" s="23">
        <v>-2165</v>
      </c>
      <c r="D42" s="19" t="s">
        <v>279</v>
      </c>
      <c r="E42" s="17"/>
      <c r="F42" s="20"/>
      <c r="G42" s="24" t="s">
        <v>298</v>
      </c>
      <c r="H42" s="22" t="s">
        <v>279</v>
      </c>
      <c r="I42" s="17"/>
      <c r="J42" s="20"/>
      <c r="K42" s="24" t="s">
        <v>299</v>
      </c>
      <c r="L42" s="22" t="s">
        <v>279</v>
      </c>
    </row>
    <row r="43" spans="1:12" ht="16.2" thickBot="1" x14ac:dyDescent="0.35">
      <c r="A43" s="16" t="s">
        <v>285</v>
      </c>
      <c r="B43" s="17" t="s">
        <v>29</v>
      </c>
      <c r="C43" s="23">
        <v>-538</v>
      </c>
      <c r="D43" s="19" t="s">
        <v>279</v>
      </c>
      <c r="E43" s="17"/>
      <c r="F43" s="20"/>
      <c r="G43" s="24" t="s">
        <v>300</v>
      </c>
      <c r="H43" s="22" t="s">
        <v>279</v>
      </c>
      <c r="I43" s="17"/>
      <c r="J43" s="20"/>
      <c r="K43" s="24" t="s">
        <v>301</v>
      </c>
      <c r="L43" s="22" t="s">
        <v>279</v>
      </c>
    </row>
    <row r="44" spans="1:12" ht="16.2" thickBot="1" x14ac:dyDescent="0.35">
      <c r="A44" s="25" t="s">
        <v>302</v>
      </c>
      <c r="B44" s="26" t="s">
        <v>29</v>
      </c>
      <c r="C44" s="34" t="s">
        <v>303</v>
      </c>
      <c r="D44" s="28" t="s">
        <v>279</v>
      </c>
      <c r="E44" s="26"/>
      <c r="F44" s="29"/>
      <c r="G44" s="35" t="s">
        <v>304</v>
      </c>
      <c r="H44" s="31" t="s">
        <v>279</v>
      </c>
      <c r="I44" s="26"/>
      <c r="J44" s="29"/>
      <c r="K44" s="35" t="s">
        <v>305</v>
      </c>
      <c r="L44" s="31" t="s">
        <v>279</v>
      </c>
    </row>
    <row r="45" spans="1:12" ht="32.4" thickTop="1" thickBot="1" x14ac:dyDescent="0.35">
      <c r="A45" s="32"/>
      <c r="B45" s="26" t="s">
        <v>29</v>
      </c>
      <c r="C45" s="34" t="s">
        <v>306</v>
      </c>
      <c r="D45" s="28" t="s">
        <v>279</v>
      </c>
      <c r="E45" s="26"/>
      <c r="F45" s="29"/>
      <c r="G45" s="35" t="s">
        <v>307</v>
      </c>
      <c r="H45" s="31" t="s">
        <v>279</v>
      </c>
      <c r="I45" s="26"/>
      <c r="J45" s="29"/>
      <c r="K45" s="35" t="s">
        <v>308</v>
      </c>
      <c r="L45" s="31" t="s">
        <v>279</v>
      </c>
    </row>
    <row r="46" spans="1:12" ht="16.8" thickTop="1" thickBot="1" x14ac:dyDescent="0.35">
      <c r="A46" s="33" t="s">
        <v>28</v>
      </c>
      <c r="B46" s="26" t="s">
        <v>29</v>
      </c>
      <c r="C46" s="34" t="s">
        <v>309</v>
      </c>
      <c r="D46" s="28" t="s">
        <v>279</v>
      </c>
      <c r="E46" s="26"/>
      <c r="F46" s="29"/>
      <c r="G46" s="35" t="s">
        <v>310</v>
      </c>
      <c r="H46" s="31" t="s">
        <v>279</v>
      </c>
      <c r="I46" s="26"/>
      <c r="J46" s="29"/>
      <c r="K46" s="35" t="s">
        <v>311</v>
      </c>
      <c r="L46" s="31" t="s">
        <v>279</v>
      </c>
    </row>
    <row r="47" spans="1:12" ht="16.8" thickTop="1" thickBot="1" x14ac:dyDescent="0.35">
      <c r="A47" s="33" t="s">
        <v>264</v>
      </c>
      <c r="B47" s="26" t="s">
        <v>29</v>
      </c>
      <c r="C47" s="27">
        <v>23952</v>
      </c>
      <c r="D47" s="28" t="s">
        <v>29</v>
      </c>
      <c r="E47" s="26"/>
      <c r="F47" s="29"/>
      <c r="G47" s="30">
        <v>23472</v>
      </c>
      <c r="H47" s="31" t="s">
        <v>29</v>
      </c>
      <c r="I47" s="26"/>
      <c r="J47" s="29"/>
      <c r="K47" s="30">
        <v>23410</v>
      </c>
      <c r="L47" s="31" t="s">
        <v>29</v>
      </c>
    </row>
    <row r="48" spans="1:12" ht="16.2" thickTop="1" x14ac:dyDescent="0.3">
      <c r="A48" s="2"/>
      <c r="B48" s="156" t="s">
        <v>29</v>
      </c>
      <c r="C48" s="156"/>
      <c r="D48" s="156"/>
      <c r="E48" s="156"/>
      <c r="F48" s="156"/>
      <c r="G48" s="156"/>
      <c r="H48" s="156"/>
      <c r="I48" s="156"/>
      <c r="J48" s="156"/>
      <c r="K48" s="156"/>
      <c r="L48" s="156"/>
    </row>
    <row r="49" spans="1:12" x14ac:dyDescent="0.3">
      <c r="A49" s="15" t="s">
        <v>121</v>
      </c>
      <c r="B49" s="155"/>
      <c r="C49" s="155"/>
      <c r="D49" s="155"/>
      <c r="E49" s="155"/>
      <c r="F49" s="155"/>
      <c r="G49" s="155"/>
      <c r="H49" s="155"/>
      <c r="I49" s="155"/>
      <c r="J49" s="155"/>
      <c r="K49" s="155"/>
      <c r="L49" s="155"/>
    </row>
    <row r="50" spans="1:12" x14ac:dyDescent="0.3">
      <c r="A50" s="2"/>
      <c r="B50" s="155" t="s">
        <v>29</v>
      </c>
      <c r="C50" s="155"/>
      <c r="D50" s="155"/>
      <c r="E50" s="155"/>
      <c r="F50" s="155"/>
      <c r="G50" s="155"/>
      <c r="H50" s="155"/>
      <c r="I50" s="155"/>
      <c r="J50" s="155"/>
      <c r="K50" s="155"/>
      <c r="L50" s="155"/>
    </row>
    <row r="51" spans="1:12" ht="46.8" x14ac:dyDescent="0.3">
      <c r="A51" s="15" t="s">
        <v>312</v>
      </c>
      <c r="B51" s="155"/>
      <c r="C51" s="155"/>
      <c r="D51" s="155"/>
      <c r="E51" s="155"/>
      <c r="F51" s="155"/>
      <c r="G51" s="155"/>
      <c r="H51" s="155"/>
      <c r="I51" s="155"/>
      <c r="J51" s="155"/>
      <c r="K51" s="155"/>
      <c r="L51" s="155"/>
    </row>
    <row r="52" spans="1:12" ht="16.2" thickBot="1" x14ac:dyDescent="0.35">
      <c r="A52" s="16" t="s">
        <v>122</v>
      </c>
      <c r="B52" s="17" t="s">
        <v>29</v>
      </c>
      <c r="C52" s="23">
        <v>302</v>
      </c>
      <c r="D52" s="19" t="s">
        <v>29</v>
      </c>
      <c r="E52" s="17"/>
      <c r="F52" s="20"/>
      <c r="G52" s="24">
        <v>423</v>
      </c>
      <c r="H52" s="22" t="s">
        <v>29</v>
      </c>
      <c r="I52" s="17"/>
      <c r="J52" s="20"/>
      <c r="K52" s="24">
        <v>352</v>
      </c>
      <c r="L52" s="22" t="s">
        <v>29</v>
      </c>
    </row>
    <row r="53" spans="1:12" ht="16.2" thickBot="1" x14ac:dyDescent="0.35">
      <c r="A53" s="16" t="s">
        <v>265</v>
      </c>
      <c r="B53" s="17" t="s">
        <v>29</v>
      </c>
      <c r="C53" s="18">
        <v>3604</v>
      </c>
      <c r="D53" s="19" t="s">
        <v>29</v>
      </c>
      <c r="E53" s="17"/>
      <c r="F53" s="20"/>
      <c r="G53" s="21">
        <v>2978</v>
      </c>
      <c r="H53" s="22" t="s">
        <v>29</v>
      </c>
      <c r="I53" s="17"/>
      <c r="J53" s="20"/>
      <c r="K53" s="21">
        <v>2672</v>
      </c>
      <c r="L53" s="22" t="s">
        <v>29</v>
      </c>
    </row>
    <row r="54" spans="1:12" ht="16.2" thickBot="1" x14ac:dyDescent="0.35">
      <c r="A54" s="16" t="s">
        <v>313</v>
      </c>
      <c r="B54" s="17" t="s">
        <v>29</v>
      </c>
      <c r="C54" s="23">
        <v>253</v>
      </c>
      <c r="D54" s="19" t="s">
        <v>29</v>
      </c>
      <c r="E54" s="17"/>
      <c r="F54" s="20"/>
      <c r="G54" s="24">
        <v>239</v>
      </c>
      <c r="H54" s="22" t="s">
        <v>29</v>
      </c>
      <c r="I54" s="17"/>
      <c r="J54" s="20"/>
      <c r="K54" s="24">
        <v>107</v>
      </c>
      <c r="L54" s="22" t="s">
        <v>29</v>
      </c>
    </row>
    <row r="55" spans="1:12" ht="16.2" thickBot="1" x14ac:dyDescent="0.35">
      <c r="A55" s="16" t="s">
        <v>314</v>
      </c>
      <c r="B55" s="17" t="s">
        <v>29</v>
      </c>
      <c r="C55" s="23">
        <v>533</v>
      </c>
      <c r="D55" s="19" t="s">
        <v>29</v>
      </c>
      <c r="E55" s="17"/>
      <c r="F55" s="20"/>
      <c r="G55" s="24">
        <v>533</v>
      </c>
      <c r="H55" s="22" t="s">
        <v>29</v>
      </c>
      <c r="I55" s="17"/>
      <c r="J55" s="20"/>
      <c r="K55" s="24">
        <v>433</v>
      </c>
      <c r="L55" s="22" t="s">
        <v>29</v>
      </c>
    </row>
    <row r="56" spans="1:12" ht="16.2" thickBot="1" x14ac:dyDescent="0.35">
      <c r="A56" s="16" t="s">
        <v>266</v>
      </c>
      <c r="B56" s="17" t="s">
        <v>29</v>
      </c>
      <c r="C56" s="18">
        <v>1374</v>
      </c>
      <c r="D56" s="19" t="s">
        <v>29</v>
      </c>
      <c r="E56" s="17"/>
      <c r="F56" s="20"/>
      <c r="G56" s="21">
        <v>1379</v>
      </c>
      <c r="H56" s="22" t="s">
        <v>29</v>
      </c>
      <c r="I56" s="17"/>
      <c r="J56" s="20"/>
      <c r="K56" s="21">
        <v>1377</v>
      </c>
      <c r="L56" s="22" t="s">
        <v>29</v>
      </c>
    </row>
    <row r="57" spans="1:12" ht="16.2" thickBot="1" x14ac:dyDescent="0.35">
      <c r="A57" s="25" t="s">
        <v>32</v>
      </c>
      <c r="B57" s="26" t="s">
        <v>29</v>
      </c>
      <c r="C57" s="27">
        <v>17961</v>
      </c>
      <c r="D57" s="28" t="s">
        <v>29</v>
      </c>
      <c r="E57" s="26"/>
      <c r="F57" s="29"/>
      <c r="G57" s="30">
        <v>17894</v>
      </c>
      <c r="H57" s="31" t="s">
        <v>29</v>
      </c>
      <c r="I57" s="26"/>
      <c r="J57" s="29"/>
      <c r="K57" s="30">
        <v>18272</v>
      </c>
      <c r="L57" s="31" t="s">
        <v>29</v>
      </c>
    </row>
    <row r="58" spans="1:12" ht="16.8" thickTop="1" thickBot="1" x14ac:dyDescent="0.35">
      <c r="A58" s="36"/>
      <c r="B58" s="17" t="s">
        <v>29</v>
      </c>
      <c r="C58" s="18">
        <v>23737</v>
      </c>
      <c r="D58" s="19" t="s">
        <v>29</v>
      </c>
      <c r="E58" s="17"/>
      <c r="F58" s="20"/>
      <c r="G58" s="21">
        <v>23246</v>
      </c>
      <c r="H58" s="22" t="s">
        <v>29</v>
      </c>
      <c r="I58" s="17"/>
      <c r="J58" s="20"/>
      <c r="K58" s="21">
        <v>23213</v>
      </c>
      <c r="L58" s="22" t="s">
        <v>29</v>
      </c>
    </row>
    <row r="59" spans="1:12" ht="16.2" thickBot="1" x14ac:dyDescent="0.35">
      <c r="A59" s="33" t="s">
        <v>126</v>
      </c>
      <c r="B59" s="26" t="s">
        <v>29</v>
      </c>
      <c r="C59" s="34">
        <v>215</v>
      </c>
      <c r="D59" s="28" t="s">
        <v>29</v>
      </c>
      <c r="E59" s="26"/>
      <c r="F59" s="29"/>
      <c r="G59" s="35">
        <v>226</v>
      </c>
      <c r="H59" s="31" t="s">
        <v>29</v>
      </c>
      <c r="I59" s="26"/>
      <c r="J59" s="29"/>
      <c r="K59" s="35">
        <v>197</v>
      </c>
      <c r="L59" s="31" t="s">
        <v>29</v>
      </c>
    </row>
    <row r="60" spans="1:12" ht="16.8" thickTop="1" thickBot="1" x14ac:dyDescent="0.35">
      <c r="A60" s="33" t="s">
        <v>35</v>
      </c>
      <c r="B60" s="26" t="s">
        <v>29</v>
      </c>
      <c r="C60" s="27">
        <v>23952</v>
      </c>
      <c r="D60" s="28" t="s">
        <v>29</v>
      </c>
      <c r="E60" s="26"/>
      <c r="F60" s="29"/>
      <c r="G60" s="30">
        <v>23472</v>
      </c>
      <c r="H60" s="31" t="s">
        <v>29</v>
      </c>
      <c r="I60" s="26"/>
      <c r="J60" s="29"/>
      <c r="K60" s="30">
        <v>23410</v>
      </c>
      <c r="L60" s="31" t="s">
        <v>29</v>
      </c>
    </row>
    <row r="61" spans="1:12" ht="16.2" thickTop="1" x14ac:dyDescent="0.3">
      <c r="A61" s="13"/>
    </row>
    <row r="62" spans="1:12" x14ac:dyDescent="0.3">
      <c r="A62" s="3" t="s">
        <v>471</v>
      </c>
    </row>
    <row r="63" spans="1:12" x14ac:dyDescent="0.3">
      <c r="A63" s="12" t="s">
        <v>473</v>
      </c>
    </row>
    <row r="64" spans="1:12" x14ac:dyDescent="0.3">
      <c r="A64" s="13" t="s">
        <v>315</v>
      </c>
    </row>
    <row r="65" spans="1:17" ht="15" customHeight="1" x14ac:dyDescent="0.3">
      <c r="A65" s="157"/>
      <c r="B65" s="157" t="s">
        <v>29</v>
      </c>
      <c r="C65" s="158">
        <v>2015</v>
      </c>
      <c r="D65" s="158"/>
      <c r="E65" s="157"/>
      <c r="F65" s="158" t="s">
        <v>463</v>
      </c>
      <c r="G65" s="158"/>
      <c r="H65" s="157"/>
      <c r="I65" s="157"/>
      <c r="J65" s="158" t="s">
        <v>464</v>
      </c>
      <c r="K65" s="158"/>
      <c r="L65" s="157"/>
      <c r="O65" s="47"/>
    </row>
    <row r="66" spans="1:17" ht="15" customHeight="1" x14ac:dyDescent="0.3">
      <c r="A66" s="157"/>
      <c r="B66" s="157"/>
      <c r="C66" s="54"/>
      <c r="D66" s="54"/>
      <c r="E66" s="157"/>
      <c r="F66" s="54"/>
      <c r="G66" s="54"/>
      <c r="H66" s="157"/>
      <c r="I66" s="157"/>
      <c r="J66" s="54"/>
      <c r="K66" s="54"/>
      <c r="L66" s="157"/>
      <c r="N66" s="55"/>
      <c r="O66" s="47"/>
    </row>
    <row r="67" spans="1:17" ht="15" customHeight="1" x14ac:dyDescent="0.3">
      <c r="A67" s="157"/>
      <c r="B67" s="157"/>
      <c r="C67" s="42"/>
      <c r="D67" s="42" t="s">
        <v>450</v>
      </c>
      <c r="E67" s="157"/>
      <c r="F67" s="42"/>
      <c r="G67" s="42" t="s">
        <v>451</v>
      </c>
      <c r="H67" s="157"/>
      <c r="I67" s="157"/>
      <c r="J67" s="42"/>
      <c r="K67" s="42" t="s">
        <v>451</v>
      </c>
      <c r="L67" s="157"/>
      <c r="N67" s="44"/>
      <c r="O67" s="49"/>
    </row>
    <row r="68" spans="1:17" x14ac:dyDescent="0.3">
      <c r="A68" s="157"/>
      <c r="B68" s="157"/>
      <c r="C68" s="158" t="s">
        <v>274</v>
      </c>
      <c r="D68" s="158"/>
      <c r="E68" s="157"/>
      <c r="F68" s="158" t="s">
        <v>274</v>
      </c>
      <c r="G68" s="158"/>
      <c r="H68" s="157"/>
      <c r="I68" s="157"/>
      <c r="J68" s="158" t="s">
        <v>274</v>
      </c>
      <c r="K68" s="158"/>
      <c r="L68" s="157"/>
      <c r="N68" s="44"/>
      <c r="O68" s="47"/>
    </row>
    <row r="69" spans="1:17" ht="16.2" thickBot="1" x14ac:dyDescent="0.35">
      <c r="A69" s="37" t="s">
        <v>316</v>
      </c>
      <c r="B69" s="17" t="s">
        <v>29</v>
      </c>
      <c r="C69" s="18">
        <v>27963</v>
      </c>
      <c r="D69" s="19" t="s">
        <v>29</v>
      </c>
      <c r="E69" s="17"/>
      <c r="F69" s="20"/>
      <c r="G69" s="21">
        <v>33581</v>
      </c>
      <c r="H69" s="22" t="s">
        <v>29</v>
      </c>
      <c r="I69" s="17"/>
      <c r="J69" s="20"/>
      <c r="K69" s="21">
        <v>33269</v>
      </c>
      <c r="L69" s="22" t="s">
        <v>29</v>
      </c>
      <c r="N69" s="45"/>
      <c r="O69" s="47"/>
      <c r="P69" s="47"/>
      <c r="Q69" s="47"/>
    </row>
    <row r="70" spans="1:17" ht="16.2" thickBot="1" x14ac:dyDescent="0.35">
      <c r="A70" s="25" t="s">
        <v>41</v>
      </c>
      <c r="B70" s="26" t="s">
        <v>29</v>
      </c>
      <c r="C70" s="34">
        <v>-5383</v>
      </c>
      <c r="D70" s="28" t="s">
        <v>279</v>
      </c>
      <c r="E70" s="26"/>
      <c r="F70" s="29"/>
      <c r="G70" s="35">
        <v>-6016</v>
      </c>
      <c r="H70" s="31" t="s">
        <v>279</v>
      </c>
      <c r="I70" s="26"/>
      <c r="J70" s="29"/>
      <c r="K70" s="35" t="s">
        <v>317</v>
      </c>
      <c r="L70" s="31" t="s">
        <v>279</v>
      </c>
      <c r="N70" s="45"/>
      <c r="O70" s="48"/>
      <c r="P70" s="48"/>
      <c r="Q70" s="48"/>
    </row>
    <row r="71" spans="1:17" ht="16.8" thickTop="1" thickBot="1" x14ac:dyDescent="0.35">
      <c r="A71" s="37" t="s">
        <v>143</v>
      </c>
      <c r="B71" s="17" t="s">
        <v>29</v>
      </c>
      <c r="C71" s="18">
        <v>22580</v>
      </c>
      <c r="D71" s="19" t="s">
        <v>29</v>
      </c>
      <c r="E71" s="17"/>
      <c r="F71" s="20"/>
      <c r="G71" s="21">
        <v>27565</v>
      </c>
      <c r="H71" s="22" t="s">
        <v>29</v>
      </c>
      <c r="I71" s="17"/>
      <c r="J71" s="20"/>
      <c r="K71" s="21">
        <v>26880</v>
      </c>
      <c r="L71" s="22" t="s">
        <v>29</v>
      </c>
      <c r="N71" s="45"/>
      <c r="O71" s="47"/>
      <c r="P71" s="47"/>
      <c r="Q71" s="47"/>
    </row>
    <row r="72" spans="1:17" ht="16.2" thickBot="1" x14ac:dyDescent="0.35">
      <c r="A72" s="16" t="s">
        <v>318</v>
      </c>
      <c r="B72" s="17" t="s">
        <v>29</v>
      </c>
      <c r="C72" s="23" t="s">
        <v>319</v>
      </c>
      <c r="D72" s="19" t="s">
        <v>279</v>
      </c>
      <c r="E72" s="17"/>
      <c r="F72" s="20"/>
      <c r="G72" s="24" t="s">
        <v>320</v>
      </c>
      <c r="H72" s="22" t="s">
        <v>279</v>
      </c>
      <c r="I72" s="17"/>
      <c r="J72" s="20"/>
      <c r="K72" s="24" t="s">
        <v>321</v>
      </c>
      <c r="L72" s="22" t="s">
        <v>279</v>
      </c>
      <c r="N72" s="45"/>
      <c r="O72" s="47"/>
      <c r="P72" s="47"/>
      <c r="Q72" s="47"/>
    </row>
    <row r="73" spans="1:17" ht="31.8" thickBot="1" x14ac:dyDescent="0.35">
      <c r="A73" s="16" t="s">
        <v>322</v>
      </c>
      <c r="B73" s="17" t="s">
        <v>29</v>
      </c>
      <c r="C73" s="23">
        <v>-5233</v>
      </c>
      <c r="D73" s="19" t="s">
        <v>279</v>
      </c>
      <c r="E73" s="17"/>
      <c r="F73" s="20"/>
      <c r="G73" s="24">
        <v>-5533</v>
      </c>
      <c r="H73" s="22" t="s">
        <v>279</v>
      </c>
      <c r="I73" s="17"/>
      <c r="J73" s="20"/>
      <c r="K73" s="24" t="s">
        <v>323</v>
      </c>
      <c r="L73" s="22" t="s">
        <v>279</v>
      </c>
      <c r="N73" s="45"/>
      <c r="O73" s="47"/>
      <c r="P73" s="47"/>
      <c r="Q73" s="47"/>
    </row>
    <row r="74" spans="1:17" ht="31.8" thickBot="1" x14ac:dyDescent="0.35">
      <c r="A74" s="16" t="s">
        <v>324</v>
      </c>
      <c r="B74" s="17" t="s">
        <v>29</v>
      </c>
      <c r="C74" s="23">
        <v>-9849</v>
      </c>
      <c r="D74" s="19" t="s">
        <v>279</v>
      </c>
      <c r="E74" s="17"/>
      <c r="F74" s="20"/>
      <c r="G74" s="24">
        <v>-11061</v>
      </c>
      <c r="H74" s="22" t="s">
        <v>279</v>
      </c>
      <c r="I74" s="17"/>
      <c r="J74" s="20"/>
      <c r="K74" s="24" t="s">
        <v>325</v>
      </c>
      <c r="L74" s="22" t="s">
        <v>279</v>
      </c>
      <c r="N74" s="45"/>
      <c r="O74" s="47"/>
      <c r="P74" s="51"/>
      <c r="Q74" s="47"/>
    </row>
    <row r="75" spans="1:17" ht="31.8" thickBot="1" x14ac:dyDescent="0.35">
      <c r="A75" s="16" t="s">
        <v>326</v>
      </c>
      <c r="B75" s="17" t="s">
        <v>29</v>
      </c>
      <c r="C75" s="23" t="s">
        <v>270</v>
      </c>
      <c r="D75" s="19" t="s">
        <v>29</v>
      </c>
      <c r="E75" s="17"/>
      <c r="F75" s="20"/>
      <c r="G75" s="21">
        <v>1483</v>
      </c>
      <c r="H75" s="22" t="s">
        <v>29</v>
      </c>
      <c r="I75" s="17"/>
      <c r="J75" s="20"/>
      <c r="K75" s="24" t="s">
        <v>270</v>
      </c>
      <c r="L75" s="22" t="s">
        <v>29</v>
      </c>
      <c r="N75" s="45"/>
      <c r="O75" s="47"/>
      <c r="P75" s="47"/>
      <c r="Q75" s="47"/>
    </row>
    <row r="76" spans="1:17" ht="31.8" thickBot="1" x14ac:dyDescent="0.35">
      <c r="A76" s="25" t="s">
        <v>327</v>
      </c>
      <c r="B76" s="26" t="s">
        <v>29</v>
      </c>
      <c r="C76" s="34">
        <v>970</v>
      </c>
      <c r="D76" s="28" t="s">
        <v>29</v>
      </c>
      <c r="E76" s="26"/>
      <c r="F76" s="29"/>
      <c r="G76" s="35">
        <v>777</v>
      </c>
      <c r="H76" s="31" t="s">
        <v>29</v>
      </c>
      <c r="I76" s="26"/>
      <c r="J76" s="29"/>
      <c r="K76" s="35">
        <v>712</v>
      </c>
      <c r="L76" s="31" t="s">
        <v>29</v>
      </c>
    </row>
    <row r="77" spans="1:17" ht="16.8" thickTop="1" thickBot="1" x14ac:dyDescent="0.35">
      <c r="A77" s="37" t="s">
        <v>328</v>
      </c>
      <c r="B77" s="17" t="s">
        <v>29</v>
      </c>
      <c r="C77" s="18">
        <v>8148</v>
      </c>
      <c r="D77" s="19" t="s">
        <v>29</v>
      </c>
      <c r="E77" s="17"/>
      <c r="F77" s="20"/>
      <c r="G77" s="21">
        <v>12795</v>
      </c>
      <c r="H77" s="22" t="s">
        <v>29</v>
      </c>
      <c r="I77" s="17"/>
      <c r="J77" s="20"/>
      <c r="K77" s="21">
        <v>11494</v>
      </c>
      <c r="L77" s="22" t="s">
        <v>29</v>
      </c>
      <c r="N77" s="52"/>
      <c r="O77" s="47"/>
      <c r="P77" s="47"/>
      <c r="Q77" s="47"/>
    </row>
    <row r="78" spans="1:17" ht="16.2" thickBot="1" x14ac:dyDescent="0.35">
      <c r="A78" s="16" t="s">
        <v>329</v>
      </c>
      <c r="B78" s="17" t="s">
        <v>29</v>
      </c>
      <c r="C78" s="23">
        <v>528</v>
      </c>
      <c r="D78" s="19" t="s">
        <v>29</v>
      </c>
      <c r="E78" s="17"/>
      <c r="F78" s="20"/>
      <c r="G78" s="24">
        <v>552</v>
      </c>
      <c r="H78" s="22" t="s">
        <v>29</v>
      </c>
      <c r="I78" s="17"/>
      <c r="J78" s="20"/>
      <c r="K78" s="24">
        <v>516</v>
      </c>
      <c r="L78" s="22" t="s">
        <v>29</v>
      </c>
      <c r="N78" s="53"/>
      <c r="O78" s="47"/>
      <c r="P78" s="47"/>
      <c r="Q78" s="47"/>
    </row>
    <row r="79" spans="1:17" ht="16.2" thickBot="1" x14ac:dyDescent="0.35">
      <c r="A79" s="25" t="s">
        <v>330</v>
      </c>
      <c r="B79" s="26" t="s">
        <v>29</v>
      </c>
      <c r="C79" s="34" t="s">
        <v>331</v>
      </c>
      <c r="D79" s="28" t="s">
        <v>279</v>
      </c>
      <c r="E79" s="26"/>
      <c r="F79" s="29"/>
      <c r="G79" s="35" t="s">
        <v>332</v>
      </c>
      <c r="H79" s="31" t="s">
        <v>279</v>
      </c>
      <c r="I79" s="26"/>
      <c r="J79" s="29"/>
      <c r="K79" s="35" t="s">
        <v>333</v>
      </c>
      <c r="L79" s="31" t="s">
        <v>279</v>
      </c>
      <c r="N79" s="53"/>
      <c r="O79" s="47"/>
      <c r="P79" s="47"/>
      <c r="Q79" s="47"/>
    </row>
    <row r="80" spans="1:17" ht="16.8" thickTop="1" thickBot="1" x14ac:dyDescent="0.35">
      <c r="A80" s="37" t="s">
        <v>334</v>
      </c>
      <c r="B80" s="17" t="s">
        <v>29</v>
      </c>
      <c r="C80" s="18">
        <v>7718</v>
      </c>
      <c r="D80" s="19" t="s">
        <v>29</v>
      </c>
      <c r="E80" s="17"/>
      <c r="F80" s="20"/>
      <c r="G80" s="21">
        <v>12367</v>
      </c>
      <c r="H80" s="22" t="s">
        <v>29</v>
      </c>
      <c r="I80" s="17"/>
      <c r="J80" s="20"/>
      <c r="K80" s="21">
        <v>10977</v>
      </c>
      <c r="L80" s="22" t="s">
        <v>29</v>
      </c>
      <c r="N80" s="53"/>
      <c r="O80" s="48"/>
      <c r="P80" s="48"/>
      <c r="Q80" s="47"/>
    </row>
    <row r="81" spans="1:17" ht="16.2" thickBot="1" x14ac:dyDescent="0.35">
      <c r="A81" s="25" t="s">
        <v>335</v>
      </c>
      <c r="B81" s="26" t="s">
        <v>29</v>
      </c>
      <c r="C81" s="34" t="s">
        <v>336</v>
      </c>
      <c r="D81" s="28" t="s">
        <v>279</v>
      </c>
      <c r="E81" s="26"/>
      <c r="F81" s="29"/>
      <c r="G81" s="35" t="s">
        <v>337</v>
      </c>
      <c r="H81" s="31" t="s">
        <v>279</v>
      </c>
      <c r="I81" s="26"/>
      <c r="J81" s="29"/>
      <c r="K81" s="35" t="s">
        <v>338</v>
      </c>
      <c r="L81" s="31" t="s">
        <v>279</v>
      </c>
      <c r="N81" s="53"/>
      <c r="O81" s="48"/>
      <c r="P81" s="48"/>
      <c r="Q81" s="47"/>
    </row>
    <row r="82" spans="1:17" ht="16.8" thickTop="1" thickBot="1" x14ac:dyDescent="0.35">
      <c r="A82" s="33" t="s">
        <v>339</v>
      </c>
      <c r="B82" s="26" t="s">
        <v>29</v>
      </c>
      <c r="C82" s="27">
        <v>6327</v>
      </c>
      <c r="D82" s="28" t="s">
        <v>29</v>
      </c>
      <c r="E82" s="26"/>
      <c r="F82" s="29"/>
      <c r="G82" s="30">
        <v>10016</v>
      </c>
      <c r="H82" s="31" t="s">
        <v>29</v>
      </c>
      <c r="I82" s="26"/>
      <c r="J82" s="29"/>
      <c r="K82" s="30">
        <v>8081</v>
      </c>
      <c r="L82" s="31" t="s">
        <v>29</v>
      </c>
      <c r="N82" s="53"/>
      <c r="O82" s="117"/>
      <c r="P82" s="117"/>
      <c r="Q82" s="117"/>
    </row>
    <row r="83" spans="1:17" ht="16.2" thickTop="1" x14ac:dyDescent="0.3">
      <c r="A83" s="2"/>
      <c r="B83" s="156" t="s">
        <v>29</v>
      </c>
      <c r="C83" s="156"/>
      <c r="D83" s="156"/>
      <c r="E83" s="156"/>
      <c r="F83" s="156"/>
      <c r="G83" s="156"/>
      <c r="H83" s="156"/>
      <c r="I83" s="156"/>
      <c r="J83" s="156"/>
      <c r="K83" s="156"/>
      <c r="L83" s="156"/>
      <c r="N83" s="53"/>
      <c r="O83" s="117"/>
      <c r="P83" s="117"/>
      <c r="Q83" s="117"/>
    </row>
    <row r="84" spans="1:17" ht="31.2" x14ac:dyDescent="0.3">
      <c r="A84" s="15" t="s">
        <v>340</v>
      </c>
      <c r="B84" s="155"/>
      <c r="C84" s="155"/>
      <c r="D84" s="155"/>
      <c r="E84" s="155"/>
      <c r="F84" s="155"/>
      <c r="G84" s="155"/>
      <c r="H84" s="155"/>
      <c r="I84" s="155"/>
      <c r="J84" s="155"/>
      <c r="K84" s="155"/>
      <c r="L84" s="155"/>
      <c r="N84" s="53"/>
      <c r="O84" s="48"/>
      <c r="P84" s="117"/>
      <c r="Q84" s="117"/>
    </row>
    <row r="85" spans="1:17" ht="31.8" thickBot="1" x14ac:dyDescent="0.35">
      <c r="A85" s="16" t="s">
        <v>341</v>
      </c>
      <c r="B85" s="17" t="s">
        <v>29</v>
      </c>
      <c r="C85" s="23">
        <v>106</v>
      </c>
      <c r="D85" s="19" t="s">
        <v>29</v>
      </c>
      <c r="E85" s="17"/>
      <c r="F85" s="20"/>
      <c r="G85" s="24" t="s">
        <v>342</v>
      </c>
      <c r="H85" s="22" t="s">
        <v>279</v>
      </c>
      <c r="I85" s="17"/>
      <c r="J85" s="20"/>
      <c r="K85" s="24">
        <v>26</v>
      </c>
      <c r="L85" s="22" t="s">
        <v>29</v>
      </c>
      <c r="N85" s="53"/>
      <c r="O85" s="48"/>
      <c r="P85" s="117"/>
      <c r="Q85" s="117"/>
    </row>
    <row r="86" spans="1:17" ht="47.4" thickBot="1" x14ac:dyDescent="0.35">
      <c r="A86" s="16" t="s">
        <v>343</v>
      </c>
      <c r="B86" s="17" t="s">
        <v>29</v>
      </c>
      <c r="C86" s="23">
        <v>-56</v>
      </c>
      <c r="D86" s="19" t="s">
        <v>279</v>
      </c>
      <c r="E86" s="17"/>
      <c r="F86" s="20"/>
      <c r="G86" s="24">
        <v>24</v>
      </c>
      <c r="H86" s="22" t="s">
        <v>29</v>
      </c>
      <c r="I86" s="17"/>
      <c r="J86" s="20"/>
      <c r="K86" s="24">
        <v>101</v>
      </c>
      <c r="L86" s="22" t="s">
        <v>29</v>
      </c>
      <c r="N86" s="53"/>
      <c r="O86" s="47"/>
      <c r="P86" s="47"/>
      <c r="Q86" s="47"/>
    </row>
    <row r="87" spans="1:17" ht="47.4" thickBot="1" x14ac:dyDescent="0.35">
      <c r="A87" s="16" t="s">
        <v>345</v>
      </c>
      <c r="B87" s="17" t="s">
        <v>29</v>
      </c>
      <c r="C87" s="23">
        <v>86</v>
      </c>
      <c r="D87" s="19" t="s">
        <v>29</v>
      </c>
      <c r="E87" s="17"/>
      <c r="F87" s="20"/>
      <c r="G87" s="24" t="s">
        <v>270</v>
      </c>
      <c r="H87" s="22" t="s">
        <v>29</v>
      </c>
      <c r="I87" s="17"/>
      <c r="J87" s="20"/>
      <c r="K87" s="24" t="s">
        <v>270</v>
      </c>
      <c r="L87" s="22" t="s">
        <v>29</v>
      </c>
      <c r="N87" s="53"/>
      <c r="O87" s="117"/>
      <c r="P87" s="117"/>
      <c r="Q87" s="117"/>
    </row>
    <row r="88" spans="1:17" ht="31.8" thickBot="1" x14ac:dyDescent="0.35">
      <c r="A88" s="16" t="s">
        <v>346</v>
      </c>
      <c r="B88" s="17" t="s">
        <v>29</v>
      </c>
      <c r="C88" s="23">
        <v>1</v>
      </c>
      <c r="D88" s="19" t="s">
        <v>29</v>
      </c>
      <c r="E88" s="17"/>
      <c r="F88" s="20"/>
      <c r="G88" s="24">
        <v>2</v>
      </c>
      <c r="H88" s="22" t="s">
        <v>29</v>
      </c>
      <c r="I88" s="17"/>
      <c r="J88" s="20"/>
      <c r="K88" s="24">
        <v>1</v>
      </c>
      <c r="L88" s="22" t="s">
        <v>29</v>
      </c>
    </row>
    <row r="89" spans="1:17" ht="31.8" thickBot="1" x14ac:dyDescent="0.35">
      <c r="A89" s="16" t="s">
        <v>347</v>
      </c>
      <c r="B89" s="17" t="s">
        <v>29</v>
      </c>
      <c r="C89" s="23">
        <v>72</v>
      </c>
      <c r="D89" s="19" t="s">
        <v>29</v>
      </c>
      <c r="E89" s="17"/>
      <c r="F89" s="20"/>
      <c r="G89" s="24">
        <v>31</v>
      </c>
      <c r="H89" s="22" t="s">
        <v>29</v>
      </c>
      <c r="I89" s="17"/>
      <c r="J89" s="20"/>
      <c r="K89" s="24">
        <v>4</v>
      </c>
      <c r="L89" s="22" t="s">
        <v>29</v>
      </c>
    </row>
    <row r="90" spans="1:17" ht="16.2" thickBot="1" x14ac:dyDescent="0.35">
      <c r="A90" s="16" t="s">
        <v>348</v>
      </c>
      <c r="B90" s="17" t="s">
        <v>29</v>
      </c>
      <c r="C90" s="23" t="s">
        <v>349</v>
      </c>
      <c r="D90" s="19" t="s">
        <v>279</v>
      </c>
      <c r="E90" s="17"/>
      <c r="F90" s="20"/>
      <c r="G90" s="24" t="s">
        <v>350</v>
      </c>
      <c r="H90" s="22" t="s">
        <v>279</v>
      </c>
      <c r="I90" s="17"/>
      <c r="J90" s="20"/>
      <c r="K90" s="24" t="s">
        <v>344</v>
      </c>
      <c r="L90" s="22" t="s">
        <v>279</v>
      </c>
    </row>
    <row r="91" spans="1:17" ht="47.4" thickBot="1" x14ac:dyDescent="0.35">
      <c r="A91" s="25" t="s">
        <v>351</v>
      </c>
      <c r="B91" s="26" t="s">
        <v>29</v>
      </c>
      <c r="C91" s="34" t="s">
        <v>344</v>
      </c>
      <c r="D91" s="28" t="s">
        <v>279</v>
      </c>
      <c r="E91" s="26"/>
      <c r="F91" s="29"/>
      <c r="G91" s="35">
        <v>198</v>
      </c>
      <c r="H91" s="31" t="s">
        <v>29</v>
      </c>
      <c r="I91" s="26"/>
      <c r="J91" s="29"/>
      <c r="K91" s="35" t="s">
        <v>352</v>
      </c>
      <c r="L91" s="31" t="s">
        <v>279</v>
      </c>
    </row>
    <row r="92" spans="1:17" ht="48" thickTop="1" thickBot="1" x14ac:dyDescent="0.35">
      <c r="A92" s="33" t="s">
        <v>353</v>
      </c>
      <c r="B92" s="26" t="s">
        <v>29</v>
      </c>
      <c r="C92" s="34">
        <v>78</v>
      </c>
      <c r="D92" s="28" t="s">
        <v>29</v>
      </c>
      <c r="E92" s="26"/>
      <c r="F92" s="29"/>
      <c r="G92" s="35" t="s">
        <v>354</v>
      </c>
      <c r="H92" s="31" t="s">
        <v>279</v>
      </c>
      <c r="I92" s="26"/>
      <c r="J92" s="29"/>
      <c r="K92" s="35">
        <v>25</v>
      </c>
      <c r="L92" s="31" t="s">
        <v>29</v>
      </c>
    </row>
    <row r="93" spans="1:17" ht="32.4" thickTop="1" thickBot="1" x14ac:dyDescent="0.35">
      <c r="A93" s="33" t="s">
        <v>355</v>
      </c>
      <c r="B93" s="26" t="s">
        <v>29</v>
      </c>
      <c r="C93" s="27">
        <v>6405</v>
      </c>
      <c r="D93" s="28" t="s">
        <v>29</v>
      </c>
      <c r="E93" s="26"/>
      <c r="F93" s="29"/>
      <c r="G93" s="30">
        <v>9470</v>
      </c>
      <c r="H93" s="31" t="s">
        <v>29</v>
      </c>
      <c r="I93" s="26"/>
      <c r="J93" s="29"/>
      <c r="K93" s="30">
        <v>8106</v>
      </c>
      <c r="L93" s="31" t="s">
        <v>29</v>
      </c>
    </row>
    <row r="94" spans="1:17" ht="16.2" thickTop="1" x14ac:dyDescent="0.3">
      <c r="A94" s="2"/>
      <c r="B94" s="156" t="s">
        <v>29</v>
      </c>
      <c r="C94" s="156"/>
      <c r="D94" s="156"/>
      <c r="E94" s="156"/>
      <c r="F94" s="156"/>
      <c r="G94" s="156"/>
      <c r="H94" s="156"/>
      <c r="I94" s="156"/>
      <c r="J94" s="156"/>
      <c r="K94" s="156"/>
      <c r="L94" s="156"/>
    </row>
    <row r="95" spans="1:17" x14ac:dyDescent="0.3">
      <c r="A95" s="15" t="s">
        <v>356</v>
      </c>
      <c r="B95" s="155"/>
      <c r="C95" s="155"/>
      <c r="D95" s="155"/>
      <c r="E95" s="155"/>
      <c r="F95" s="155"/>
      <c r="G95" s="155"/>
      <c r="H95" s="155"/>
      <c r="I95" s="155"/>
      <c r="J95" s="155"/>
      <c r="K95" s="155"/>
      <c r="L95" s="155"/>
    </row>
    <row r="96" spans="1:17" ht="16.2" thickBot="1" x14ac:dyDescent="0.35">
      <c r="A96" s="16" t="s">
        <v>357</v>
      </c>
      <c r="B96" s="17" t="s">
        <v>29</v>
      </c>
      <c r="C96" s="18">
        <v>6297</v>
      </c>
      <c r="D96" s="19" t="s">
        <v>29</v>
      </c>
      <c r="E96" s="17"/>
      <c r="F96" s="20"/>
      <c r="G96" s="21">
        <v>9983</v>
      </c>
      <c r="H96" s="22" t="s">
        <v>29</v>
      </c>
      <c r="I96" s="17"/>
      <c r="J96" s="20"/>
      <c r="K96" s="21">
        <v>8053</v>
      </c>
      <c r="L96" s="22" t="s">
        <v>29</v>
      </c>
    </row>
    <row r="97" spans="1:12" ht="16.2" thickBot="1" x14ac:dyDescent="0.35">
      <c r="A97" s="25" t="s">
        <v>126</v>
      </c>
      <c r="B97" s="26" t="s">
        <v>29</v>
      </c>
      <c r="C97" s="34">
        <v>30</v>
      </c>
      <c r="D97" s="28" t="s">
        <v>29</v>
      </c>
      <c r="E97" s="26"/>
      <c r="F97" s="29"/>
      <c r="G97" s="35">
        <v>33</v>
      </c>
      <c r="H97" s="31" t="s">
        <v>29</v>
      </c>
      <c r="I97" s="26"/>
      <c r="J97" s="29"/>
      <c r="K97" s="35">
        <v>28</v>
      </c>
      <c r="L97" s="31" t="s">
        <v>29</v>
      </c>
    </row>
    <row r="98" spans="1:12" ht="16.2" thickTop="1" x14ac:dyDescent="0.3">
      <c r="A98" s="2"/>
      <c r="B98" s="156" t="s">
        <v>29</v>
      </c>
      <c r="C98" s="156"/>
      <c r="D98" s="156"/>
      <c r="E98" s="156"/>
      <c r="F98" s="156"/>
      <c r="G98" s="156"/>
      <c r="H98" s="156"/>
      <c r="I98" s="156"/>
      <c r="J98" s="156"/>
      <c r="K98" s="156"/>
      <c r="L98" s="156"/>
    </row>
    <row r="99" spans="1:12" ht="31.2" x14ac:dyDescent="0.3">
      <c r="A99" s="15" t="s">
        <v>358</v>
      </c>
      <c r="B99" s="155"/>
      <c r="C99" s="155"/>
      <c r="D99" s="155"/>
      <c r="E99" s="155"/>
      <c r="F99" s="155"/>
      <c r="G99" s="155"/>
      <c r="H99" s="155"/>
      <c r="I99" s="155"/>
      <c r="J99" s="155"/>
      <c r="K99" s="155"/>
      <c r="L99" s="155"/>
    </row>
    <row r="100" spans="1:12" ht="16.2" thickBot="1" x14ac:dyDescent="0.35">
      <c r="A100" s="16" t="s">
        <v>357</v>
      </c>
      <c r="B100" s="17" t="s">
        <v>29</v>
      </c>
      <c r="C100" s="18">
        <v>6395</v>
      </c>
      <c r="D100" s="19" t="s">
        <v>29</v>
      </c>
      <c r="E100" s="17"/>
      <c r="F100" s="20"/>
      <c r="G100" s="21">
        <v>9428</v>
      </c>
      <c r="H100" s="22" t="s">
        <v>29</v>
      </c>
      <c r="I100" s="17"/>
      <c r="J100" s="20"/>
      <c r="K100" s="21">
        <v>8058</v>
      </c>
      <c r="L100" s="22" t="s">
        <v>29</v>
      </c>
    </row>
    <row r="101" spans="1:12" ht="16.2" thickBot="1" x14ac:dyDescent="0.35">
      <c r="A101" s="25" t="s">
        <v>126</v>
      </c>
      <c r="B101" s="26" t="s">
        <v>29</v>
      </c>
      <c r="C101" s="34">
        <v>10</v>
      </c>
      <c r="D101" s="28" t="s">
        <v>29</v>
      </c>
      <c r="E101" s="26"/>
      <c r="F101" s="29"/>
      <c r="G101" s="35">
        <v>42</v>
      </c>
      <c r="H101" s="31" t="s">
        <v>29</v>
      </c>
      <c r="I101" s="26"/>
      <c r="J101" s="29"/>
      <c r="K101" s="35">
        <v>48</v>
      </c>
      <c r="L101" s="31" t="s">
        <v>29</v>
      </c>
    </row>
    <row r="102" spans="1:12" ht="16.8" thickTop="1" thickBot="1" x14ac:dyDescent="0.35">
      <c r="A102" s="36"/>
      <c r="B102" s="17" t="s">
        <v>29</v>
      </c>
      <c r="C102" s="17"/>
      <c r="D102" s="17"/>
      <c r="E102" s="17"/>
      <c r="F102" s="17"/>
      <c r="G102" s="17"/>
      <c r="H102" s="17"/>
      <c r="I102" s="17"/>
      <c r="J102" s="17"/>
      <c r="K102" s="17"/>
      <c r="L102" s="17"/>
    </row>
    <row r="103" spans="1:12" ht="31.8" thickBot="1" x14ac:dyDescent="0.35">
      <c r="A103" s="16" t="s">
        <v>359</v>
      </c>
      <c r="B103" s="17" t="s">
        <v>29</v>
      </c>
      <c r="C103" s="38">
        <v>4.99</v>
      </c>
      <c r="D103" s="19" t="s">
        <v>29</v>
      </c>
      <c r="E103" s="17"/>
      <c r="F103" s="20"/>
      <c r="G103" s="39">
        <v>7.33</v>
      </c>
      <c r="H103" s="22" t="s">
        <v>29</v>
      </c>
      <c r="I103" s="17"/>
      <c r="J103" s="20"/>
      <c r="K103" s="39">
        <v>5.6</v>
      </c>
      <c r="L103" s="22" t="s">
        <v>29</v>
      </c>
    </row>
    <row r="104" spans="1:12" ht="31.8" thickBot="1" x14ac:dyDescent="0.35">
      <c r="A104" s="25" t="s">
        <v>360</v>
      </c>
      <c r="B104" s="26" t="s">
        <v>29</v>
      </c>
      <c r="C104" s="40">
        <v>4.9800000000000004</v>
      </c>
      <c r="D104" s="28" t="s">
        <v>29</v>
      </c>
      <c r="E104" s="26"/>
      <c r="F104" s="29"/>
      <c r="G104" s="41">
        <v>7.3</v>
      </c>
      <c r="H104" s="31" t="s">
        <v>29</v>
      </c>
      <c r="I104" s="26"/>
      <c r="J104" s="29"/>
      <c r="K104" s="41">
        <v>5.57</v>
      </c>
      <c r="L104" s="31" t="s">
        <v>29</v>
      </c>
    </row>
    <row r="105" spans="1:12" ht="48" thickTop="1" thickBot="1" x14ac:dyDescent="0.35">
      <c r="A105" s="16" t="s">
        <v>361</v>
      </c>
      <c r="B105" s="17" t="s">
        <v>29</v>
      </c>
      <c r="C105" s="18">
        <v>1261</v>
      </c>
      <c r="D105" s="19" t="s">
        <v>29</v>
      </c>
      <c r="E105" s="17"/>
      <c r="F105" s="20"/>
      <c r="G105" s="21">
        <v>1361</v>
      </c>
      <c r="H105" s="22" t="s">
        <v>29</v>
      </c>
      <c r="I105" s="17"/>
      <c r="J105" s="20"/>
      <c r="K105" s="21">
        <v>1438</v>
      </c>
      <c r="L105" s="22" t="s">
        <v>29</v>
      </c>
    </row>
    <row r="106" spans="1:12" ht="47.4" thickBot="1" x14ac:dyDescent="0.35">
      <c r="A106" s="25" t="s">
        <v>362</v>
      </c>
      <c r="B106" s="26" t="s">
        <v>29</v>
      </c>
      <c r="C106" s="27">
        <v>1264</v>
      </c>
      <c r="D106" s="28" t="s">
        <v>29</v>
      </c>
      <c r="E106" s="26"/>
      <c r="F106" s="29"/>
      <c r="G106" s="30">
        <v>1367</v>
      </c>
      <c r="H106" s="31" t="s">
        <v>29</v>
      </c>
      <c r="I106" s="26"/>
      <c r="J106" s="29"/>
      <c r="K106" s="30">
        <v>1446</v>
      </c>
      <c r="L106" s="31" t="s">
        <v>29</v>
      </c>
    </row>
    <row r="107" spans="1:12" ht="16.8" thickTop="1" thickBot="1" x14ac:dyDescent="0.35">
      <c r="A107" s="32"/>
      <c r="B107" s="26" t="s">
        <v>29</v>
      </c>
      <c r="C107" s="26"/>
      <c r="D107" s="26"/>
      <c r="E107" s="26"/>
      <c r="F107" s="26"/>
      <c r="G107" s="26"/>
      <c r="H107" s="26"/>
      <c r="I107" s="26"/>
      <c r="J107" s="26"/>
      <c r="K107" s="26"/>
      <c r="L107" s="26"/>
    </row>
    <row r="108" spans="1:12" ht="32.4" thickTop="1" thickBot="1" x14ac:dyDescent="0.35">
      <c r="A108" s="25" t="s">
        <v>363</v>
      </c>
      <c r="B108" s="26" t="s">
        <v>29</v>
      </c>
      <c r="C108" s="27">
        <v>3619</v>
      </c>
      <c r="D108" s="28" t="s">
        <v>29</v>
      </c>
      <c r="E108" s="26"/>
      <c r="F108" s="29"/>
      <c r="G108" s="30">
        <v>3752</v>
      </c>
      <c r="H108" s="31" t="s">
        <v>29</v>
      </c>
      <c r="I108" s="26"/>
      <c r="J108" s="29"/>
      <c r="K108" s="30">
        <v>3494</v>
      </c>
      <c r="L108" s="31" t="s">
        <v>29</v>
      </c>
    </row>
    <row r="109" spans="1:12" ht="16.2" thickTop="1" x14ac:dyDescent="0.3">
      <c r="A109" s="13" t="s">
        <v>364</v>
      </c>
    </row>
    <row r="110" spans="1:12" x14ac:dyDescent="0.3">
      <c r="A110" s="13" t="s">
        <v>365</v>
      </c>
    </row>
    <row r="111" spans="1:12" x14ac:dyDescent="0.3">
      <c r="A111" s="14"/>
    </row>
    <row r="112" spans="1:12" x14ac:dyDescent="0.3">
      <c r="A112" s="3" t="s">
        <v>471</v>
      </c>
    </row>
    <row r="113" spans="1:12" x14ac:dyDescent="0.3">
      <c r="A113" s="12" t="s">
        <v>474</v>
      </c>
    </row>
    <row r="114" spans="1:12" x14ac:dyDescent="0.3">
      <c r="A114" s="13" t="s">
        <v>315</v>
      </c>
    </row>
    <row r="115" spans="1:12" ht="15" customHeight="1" x14ac:dyDescent="0.3">
      <c r="A115" s="157"/>
      <c r="B115" s="157" t="s">
        <v>29</v>
      </c>
      <c r="C115" s="158" t="s">
        <v>462</v>
      </c>
      <c r="D115" s="158"/>
      <c r="E115" s="157"/>
      <c r="F115" s="158" t="s">
        <v>463</v>
      </c>
      <c r="G115" s="158"/>
      <c r="H115" s="157"/>
      <c r="I115" s="157"/>
      <c r="J115" s="158" t="s">
        <v>464</v>
      </c>
      <c r="K115" s="158"/>
      <c r="L115" s="157"/>
    </row>
    <row r="116" spans="1:12" ht="15" customHeight="1" x14ac:dyDescent="0.3">
      <c r="A116" s="157"/>
      <c r="B116" s="157"/>
      <c r="C116" s="42"/>
      <c r="D116" s="42" t="s">
        <v>450</v>
      </c>
      <c r="E116" s="157"/>
      <c r="F116" s="42"/>
      <c r="G116" s="42" t="s">
        <v>451</v>
      </c>
      <c r="H116" s="157"/>
      <c r="I116" s="157"/>
      <c r="J116" s="42"/>
      <c r="K116" s="42" t="s">
        <v>451</v>
      </c>
      <c r="L116" s="157"/>
    </row>
    <row r="117" spans="1:12" x14ac:dyDescent="0.3">
      <c r="A117" s="157"/>
      <c r="B117" s="157"/>
      <c r="C117" s="158" t="s">
        <v>274</v>
      </c>
      <c r="D117" s="158"/>
      <c r="E117" s="157"/>
      <c r="F117" s="158" t="s">
        <v>274</v>
      </c>
      <c r="G117" s="158"/>
      <c r="H117" s="157"/>
      <c r="I117" s="157"/>
      <c r="J117" s="158" t="s">
        <v>274</v>
      </c>
      <c r="K117" s="158"/>
      <c r="L117" s="157"/>
    </row>
    <row r="118" spans="1:12" x14ac:dyDescent="0.3">
      <c r="A118" s="2"/>
      <c r="B118" s="155" t="s">
        <v>29</v>
      </c>
      <c r="C118" s="155"/>
      <c r="D118" s="155"/>
      <c r="E118" s="155"/>
      <c r="F118" s="155"/>
      <c r="G118" s="155"/>
      <c r="H118" s="155"/>
      <c r="I118" s="155"/>
      <c r="J118" s="155"/>
      <c r="K118" s="155"/>
      <c r="L118" s="155"/>
    </row>
    <row r="119" spans="1:12" ht="31.2" x14ac:dyDescent="0.3">
      <c r="A119" s="15" t="s">
        <v>366</v>
      </c>
      <c r="B119" s="155"/>
      <c r="C119" s="155"/>
      <c r="D119" s="155"/>
      <c r="E119" s="155"/>
      <c r="F119" s="155"/>
      <c r="G119" s="155"/>
      <c r="H119" s="155"/>
      <c r="I119" s="155"/>
      <c r="J119" s="155"/>
      <c r="K119" s="155"/>
      <c r="L119" s="155"/>
    </row>
    <row r="120" spans="1:12" ht="16.2" thickBot="1" x14ac:dyDescent="0.35">
      <c r="A120" s="16" t="s">
        <v>334</v>
      </c>
      <c r="B120" s="17" t="s">
        <v>29</v>
      </c>
      <c r="C120" s="18">
        <v>7718</v>
      </c>
      <c r="D120" s="19" t="s">
        <v>29</v>
      </c>
      <c r="E120" s="17"/>
      <c r="F120" s="20"/>
      <c r="G120" s="21">
        <v>12367</v>
      </c>
      <c r="H120" s="22" t="s">
        <v>29</v>
      </c>
      <c r="I120" s="17"/>
      <c r="J120" s="20"/>
      <c r="K120" s="21">
        <v>10977</v>
      </c>
      <c r="L120" s="22" t="s">
        <v>29</v>
      </c>
    </row>
    <row r="121" spans="1:12" ht="16.2" thickBot="1" x14ac:dyDescent="0.35">
      <c r="A121" s="16" t="s">
        <v>367</v>
      </c>
      <c r="B121" s="17" t="s">
        <v>29</v>
      </c>
      <c r="C121" s="23">
        <v>530</v>
      </c>
      <c r="D121" s="19" t="s">
        <v>29</v>
      </c>
      <c r="E121" s="17"/>
      <c r="F121" s="20"/>
      <c r="G121" s="24">
        <v>528</v>
      </c>
      <c r="H121" s="22" t="s">
        <v>29</v>
      </c>
      <c r="I121" s="17"/>
      <c r="J121" s="20"/>
      <c r="K121" s="24">
        <v>517</v>
      </c>
      <c r="L121" s="22" t="s">
        <v>29</v>
      </c>
    </row>
    <row r="122" spans="1:12" ht="31.8" thickBot="1" x14ac:dyDescent="0.35">
      <c r="A122" s="16" t="s">
        <v>368</v>
      </c>
      <c r="B122" s="17" t="s">
        <v>29</v>
      </c>
      <c r="C122" s="18">
        <v>2528</v>
      </c>
      <c r="D122" s="19" t="s">
        <v>29</v>
      </c>
      <c r="E122" s="17"/>
      <c r="F122" s="20"/>
      <c r="G122" s="21">
        <v>2650</v>
      </c>
      <c r="H122" s="22" t="s">
        <v>29</v>
      </c>
      <c r="I122" s="17"/>
      <c r="J122" s="20"/>
      <c r="K122" s="21">
        <v>2741</v>
      </c>
      <c r="L122" s="22" t="s">
        <v>29</v>
      </c>
    </row>
    <row r="123" spans="1:12" ht="31.8" thickBot="1" x14ac:dyDescent="0.35">
      <c r="A123" s="16" t="s">
        <v>369</v>
      </c>
      <c r="B123" s="17" t="s">
        <v>29</v>
      </c>
      <c r="C123" s="23">
        <v>765</v>
      </c>
      <c r="D123" s="19" t="s">
        <v>29</v>
      </c>
      <c r="E123" s="17"/>
      <c r="F123" s="20"/>
      <c r="G123" s="24" t="s">
        <v>370</v>
      </c>
      <c r="H123" s="22" t="s">
        <v>279</v>
      </c>
      <c r="I123" s="17"/>
      <c r="J123" s="20"/>
      <c r="K123" s="24">
        <v>10</v>
      </c>
      <c r="L123" s="22" t="s">
        <v>29</v>
      </c>
    </row>
    <row r="124" spans="1:12" ht="31.8" thickBot="1" x14ac:dyDescent="0.35">
      <c r="A124" s="16" t="s">
        <v>371</v>
      </c>
      <c r="B124" s="17" t="s">
        <v>29</v>
      </c>
      <c r="C124" s="23">
        <v>-160</v>
      </c>
      <c r="D124" s="19" t="s">
        <v>279</v>
      </c>
      <c r="E124" s="17"/>
      <c r="F124" s="20"/>
      <c r="G124" s="24" t="s">
        <v>372</v>
      </c>
      <c r="H124" s="22" t="s">
        <v>279</v>
      </c>
      <c r="I124" s="17"/>
      <c r="J124" s="20"/>
      <c r="K124" s="24">
        <v>88</v>
      </c>
      <c r="L124" s="22" t="s">
        <v>29</v>
      </c>
    </row>
    <row r="125" spans="1:12" ht="47.4" thickBot="1" x14ac:dyDescent="0.35">
      <c r="A125" s="16" t="s">
        <v>373</v>
      </c>
      <c r="B125" s="17" t="s">
        <v>29</v>
      </c>
      <c r="C125" s="23" t="s">
        <v>374</v>
      </c>
      <c r="D125" s="19" t="s">
        <v>279</v>
      </c>
      <c r="E125" s="17"/>
      <c r="F125" s="20"/>
      <c r="G125" s="24">
        <v>467</v>
      </c>
      <c r="H125" s="22" t="s">
        <v>29</v>
      </c>
      <c r="I125" s="17"/>
      <c r="J125" s="20"/>
      <c r="K125" s="24" t="s">
        <v>375</v>
      </c>
      <c r="L125" s="22" t="s">
        <v>279</v>
      </c>
    </row>
    <row r="126" spans="1:12" ht="31.8" thickBot="1" x14ac:dyDescent="0.35">
      <c r="A126" s="16" t="s">
        <v>326</v>
      </c>
      <c r="B126" s="17" t="s">
        <v>29</v>
      </c>
      <c r="C126" s="23" t="s">
        <v>270</v>
      </c>
      <c r="D126" s="19" t="s">
        <v>29</v>
      </c>
      <c r="E126" s="17"/>
      <c r="F126" s="20"/>
      <c r="G126" s="24" t="s">
        <v>376</v>
      </c>
      <c r="H126" s="22" t="s">
        <v>279</v>
      </c>
      <c r="I126" s="17"/>
      <c r="J126" s="20"/>
      <c r="K126" s="24" t="s">
        <v>270</v>
      </c>
      <c r="L126" s="22" t="s">
        <v>29</v>
      </c>
    </row>
    <row r="127" spans="1:12" ht="31.8" thickBot="1" x14ac:dyDescent="0.35">
      <c r="A127" s="25" t="s">
        <v>377</v>
      </c>
      <c r="B127" s="26" t="s">
        <v>29</v>
      </c>
      <c r="C127" s="34" t="s">
        <v>378</v>
      </c>
      <c r="D127" s="28" t="s">
        <v>279</v>
      </c>
      <c r="E127" s="26"/>
      <c r="F127" s="29"/>
      <c r="G127" s="35" t="s">
        <v>379</v>
      </c>
      <c r="H127" s="31" t="s">
        <v>279</v>
      </c>
      <c r="I127" s="26"/>
      <c r="J127" s="29"/>
      <c r="K127" s="35" t="s">
        <v>380</v>
      </c>
      <c r="L127" s="31" t="s">
        <v>279</v>
      </c>
    </row>
    <row r="128" spans="1:12" ht="32.4" thickTop="1" thickBot="1" x14ac:dyDescent="0.35">
      <c r="A128" s="16" t="s">
        <v>267</v>
      </c>
      <c r="B128" s="17" t="s">
        <v>29</v>
      </c>
      <c r="C128" s="18">
        <v>9536</v>
      </c>
      <c r="D128" s="19" t="s">
        <v>29</v>
      </c>
      <c r="E128" s="17"/>
      <c r="F128" s="20"/>
      <c r="G128" s="21">
        <v>12368</v>
      </c>
      <c r="H128" s="22" t="s">
        <v>29</v>
      </c>
      <c r="I128" s="17"/>
      <c r="J128" s="20"/>
      <c r="K128" s="21">
        <v>13854</v>
      </c>
      <c r="L128" s="22" t="s">
        <v>29</v>
      </c>
    </row>
    <row r="129" spans="1:12" ht="16.2" thickBot="1" x14ac:dyDescent="0.35">
      <c r="A129" s="16" t="s">
        <v>170</v>
      </c>
      <c r="B129" s="17" t="s">
        <v>29</v>
      </c>
      <c r="C129" s="23" t="s">
        <v>381</v>
      </c>
      <c r="D129" s="19" t="s">
        <v>279</v>
      </c>
      <c r="E129" s="17"/>
      <c r="F129" s="20"/>
      <c r="G129" s="24" t="s">
        <v>382</v>
      </c>
      <c r="H129" s="22" t="s">
        <v>279</v>
      </c>
      <c r="I129" s="17"/>
      <c r="J129" s="20"/>
      <c r="K129" s="24" t="s">
        <v>383</v>
      </c>
      <c r="L129" s="22" t="s">
        <v>279</v>
      </c>
    </row>
    <row r="130" spans="1:12" ht="16.2" thickBot="1" x14ac:dyDescent="0.35">
      <c r="A130" s="25" t="s">
        <v>384</v>
      </c>
      <c r="B130" s="26" t="s">
        <v>29</v>
      </c>
      <c r="C130" s="34" t="s">
        <v>385</v>
      </c>
      <c r="D130" s="28" t="s">
        <v>279</v>
      </c>
      <c r="E130" s="26"/>
      <c r="F130" s="29"/>
      <c r="G130" s="35" t="s">
        <v>386</v>
      </c>
      <c r="H130" s="31" t="s">
        <v>279</v>
      </c>
      <c r="I130" s="26"/>
      <c r="J130" s="29"/>
      <c r="K130" s="35" t="s">
        <v>387</v>
      </c>
      <c r="L130" s="31" t="s">
        <v>279</v>
      </c>
    </row>
    <row r="131" spans="1:12" ht="32.4" thickTop="1" thickBot="1" x14ac:dyDescent="0.35">
      <c r="A131" s="33" t="s">
        <v>268</v>
      </c>
      <c r="B131" s="26" t="s">
        <v>29</v>
      </c>
      <c r="C131" s="27">
        <v>6948</v>
      </c>
      <c r="D131" s="28" t="s">
        <v>29</v>
      </c>
      <c r="E131" s="26"/>
      <c r="F131" s="29"/>
      <c r="G131" s="30">
        <v>7821</v>
      </c>
      <c r="H131" s="31" t="s">
        <v>29</v>
      </c>
      <c r="I131" s="26"/>
      <c r="J131" s="29"/>
      <c r="K131" s="30">
        <v>10680</v>
      </c>
      <c r="L131" s="31" t="s">
        <v>29</v>
      </c>
    </row>
    <row r="132" spans="1:12" ht="16.2" thickTop="1" x14ac:dyDescent="0.3">
      <c r="A132" s="2"/>
      <c r="B132" s="156" t="s">
        <v>29</v>
      </c>
      <c r="C132" s="156"/>
      <c r="D132" s="156"/>
      <c r="E132" s="156"/>
      <c r="F132" s="156"/>
      <c r="G132" s="156"/>
      <c r="H132" s="156"/>
      <c r="I132" s="156"/>
      <c r="J132" s="156"/>
      <c r="K132" s="156"/>
      <c r="L132" s="156"/>
    </row>
    <row r="133" spans="1:12" ht="31.2" x14ac:dyDescent="0.3">
      <c r="A133" s="15" t="s">
        <v>388</v>
      </c>
      <c r="B133" s="155"/>
      <c r="C133" s="155"/>
      <c r="D133" s="155"/>
      <c r="E133" s="155"/>
      <c r="F133" s="155"/>
      <c r="G133" s="155"/>
      <c r="H133" s="155"/>
      <c r="I133" s="155"/>
      <c r="J133" s="155"/>
      <c r="K133" s="155"/>
      <c r="L133" s="155"/>
    </row>
    <row r="134" spans="1:12" ht="31.8" thickBot="1" x14ac:dyDescent="0.35">
      <c r="A134" s="16" t="s">
        <v>389</v>
      </c>
      <c r="B134" s="17" t="s">
        <v>29</v>
      </c>
      <c r="C134" s="23" t="s">
        <v>390</v>
      </c>
      <c r="D134" s="19" t="s">
        <v>279</v>
      </c>
      <c r="E134" s="17"/>
      <c r="F134" s="20"/>
      <c r="G134" s="24" t="s">
        <v>270</v>
      </c>
      <c r="H134" s="22" t="s">
        <v>29</v>
      </c>
      <c r="I134" s="17"/>
      <c r="J134" s="20"/>
      <c r="K134" s="24" t="s">
        <v>391</v>
      </c>
      <c r="L134" s="22" t="s">
        <v>279</v>
      </c>
    </row>
    <row r="135" spans="1:12" ht="47.4" thickBot="1" x14ac:dyDescent="0.35">
      <c r="A135" s="16" t="s">
        <v>392</v>
      </c>
      <c r="B135" s="17" t="s">
        <v>29</v>
      </c>
      <c r="C135" s="18">
        <v>3719</v>
      </c>
      <c r="D135" s="19" t="s">
        <v>29</v>
      </c>
      <c r="E135" s="17"/>
      <c r="F135" s="20"/>
      <c r="G135" s="24">
        <v>-2843</v>
      </c>
      <c r="H135" s="22" t="s">
        <v>279</v>
      </c>
      <c r="I135" s="17"/>
      <c r="J135" s="20"/>
      <c r="K135" s="24" t="s">
        <v>280</v>
      </c>
      <c r="L135" s="22" t="s">
        <v>279</v>
      </c>
    </row>
    <row r="136" spans="1:12" ht="31.8" thickBot="1" x14ac:dyDescent="0.35">
      <c r="A136" s="16" t="s">
        <v>269</v>
      </c>
      <c r="B136" s="17" t="s">
        <v>29</v>
      </c>
      <c r="C136" s="23" t="s">
        <v>393</v>
      </c>
      <c r="D136" s="19" t="s">
        <v>279</v>
      </c>
      <c r="E136" s="17"/>
      <c r="F136" s="20"/>
      <c r="G136" s="24">
        <v>-739</v>
      </c>
      <c r="H136" s="22" t="s">
        <v>279</v>
      </c>
      <c r="I136" s="17"/>
      <c r="J136" s="20"/>
      <c r="K136" s="24" t="s">
        <v>394</v>
      </c>
      <c r="L136" s="22" t="s">
        <v>279</v>
      </c>
    </row>
    <row r="137" spans="1:12" ht="31.8" thickBot="1" x14ac:dyDescent="0.35">
      <c r="A137" s="16" t="s">
        <v>395</v>
      </c>
      <c r="B137" s="17" t="s">
        <v>29</v>
      </c>
      <c r="C137" s="23">
        <v>99</v>
      </c>
      <c r="D137" s="19" t="s">
        <v>29</v>
      </c>
      <c r="E137" s="17"/>
      <c r="F137" s="20"/>
      <c r="G137" s="24">
        <v>102</v>
      </c>
      <c r="H137" s="22" t="s">
        <v>29</v>
      </c>
      <c r="I137" s="17"/>
      <c r="J137" s="20"/>
      <c r="K137" s="24">
        <v>83</v>
      </c>
      <c r="L137" s="22" t="s">
        <v>29</v>
      </c>
    </row>
    <row r="138" spans="1:12" ht="16.2" thickBot="1" x14ac:dyDescent="0.35">
      <c r="A138" s="16" t="s">
        <v>196</v>
      </c>
      <c r="B138" s="17" t="s">
        <v>29</v>
      </c>
      <c r="C138" s="23" t="s">
        <v>396</v>
      </c>
      <c r="D138" s="19" t="s">
        <v>279</v>
      </c>
      <c r="E138" s="17"/>
      <c r="F138" s="20"/>
      <c r="G138" s="24" t="s">
        <v>397</v>
      </c>
      <c r="H138" s="22" t="s">
        <v>279</v>
      </c>
      <c r="I138" s="17"/>
      <c r="J138" s="20"/>
      <c r="K138" s="24" t="s">
        <v>398</v>
      </c>
      <c r="L138" s="22" t="s">
        <v>279</v>
      </c>
    </row>
    <row r="139" spans="1:12" ht="16.2" thickBot="1" x14ac:dyDescent="0.35">
      <c r="A139" s="16" t="s">
        <v>399</v>
      </c>
      <c r="B139" s="17" t="s">
        <v>29</v>
      </c>
      <c r="C139" s="23" t="s">
        <v>270</v>
      </c>
      <c r="D139" s="19" t="s">
        <v>29</v>
      </c>
      <c r="E139" s="17"/>
      <c r="F139" s="20"/>
      <c r="G139" s="24" t="s">
        <v>270</v>
      </c>
      <c r="H139" s="22" t="s">
        <v>29</v>
      </c>
      <c r="I139" s="17"/>
      <c r="J139" s="20"/>
      <c r="K139" s="24">
        <v>210</v>
      </c>
      <c r="L139" s="22" t="s">
        <v>29</v>
      </c>
    </row>
    <row r="140" spans="1:12" ht="31.8" thickBot="1" x14ac:dyDescent="0.35">
      <c r="A140" s="16" t="s">
        <v>400</v>
      </c>
      <c r="B140" s="17" t="s">
        <v>29</v>
      </c>
      <c r="C140" s="23" t="s">
        <v>344</v>
      </c>
      <c r="D140" s="19" t="s">
        <v>279</v>
      </c>
      <c r="E140" s="17"/>
      <c r="F140" s="20"/>
      <c r="G140" s="24" t="s">
        <v>401</v>
      </c>
      <c r="H140" s="22" t="s">
        <v>279</v>
      </c>
      <c r="I140" s="17"/>
      <c r="J140" s="20"/>
      <c r="K140" s="24" t="s">
        <v>402</v>
      </c>
      <c r="L140" s="22" t="s">
        <v>279</v>
      </c>
    </row>
    <row r="141" spans="1:12" ht="31.8" thickBot="1" x14ac:dyDescent="0.35">
      <c r="A141" s="16" t="s">
        <v>403</v>
      </c>
      <c r="B141" s="17" t="s">
        <v>29</v>
      </c>
      <c r="C141" s="23">
        <v>43</v>
      </c>
      <c r="D141" s="19" t="s">
        <v>29</v>
      </c>
      <c r="E141" s="17"/>
      <c r="F141" s="20"/>
      <c r="G141" s="24" t="s">
        <v>270</v>
      </c>
      <c r="H141" s="22" t="s">
        <v>29</v>
      </c>
      <c r="I141" s="17"/>
      <c r="J141" s="20"/>
      <c r="K141" s="24">
        <v>5</v>
      </c>
      <c r="L141" s="22" t="s">
        <v>29</v>
      </c>
    </row>
    <row r="142" spans="1:12" ht="31.8" thickBot="1" x14ac:dyDescent="0.35">
      <c r="A142" s="16" t="s">
        <v>404</v>
      </c>
      <c r="B142" s="17" t="s">
        <v>29</v>
      </c>
      <c r="C142" s="23" t="s">
        <v>270</v>
      </c>
      <c r="D142" s="19" t="s">
        <v>29</v>
      </c>
      <c r="E142" s="17"/>
      <c r="F142" s="20"/>
      <c r="G142" s="21">
        <v>1772</v>
      </c>
      <c r="H142" s="22" t="s">
        <v>29</v>
      </c>
      <c r="I142" s="17"/>
      <c r="J142" s="20"/>
      <c r="K142" s="24" t="s">
        <v>270</v>
      </c>
      <c r="L142" s="22" t="s">
        <v>29</v>
      </c>
    </row>
    <row r="143" spans="1:12" ht="16.2" thickBot="1" x14ac:dyDescent="0.35">
      <c r="A143" s="16" t="s">
        <v>405</v>
      </c>
      <c r="B143" s="17" t="s">
        <v>29</v>
      </c>
      <c r="C143" s="23">
        <v>7</v>
      </c>
      <c r="D143" s="19" t="s">
        <v>29</v>
      </c>
      <c r="E143" s="17"/>
      <c r="F143" s="20"/>
      <c r="G143" s="24" t="s">
        <v>270</v>
      </c>
      <c r="H143" s="22" t="s">
        <v>29</v>
      </c>
      <c r="I143" s="17"/>
      <c r="J143" s="20"/>
      <c r="K143" s="24" t="s">
        <v>270</v>
      </c>
      <c r="L143" s="22" t="s">
        <v>29</v>
      </c>
    </row>
    <row r="144" spans="1:12" ht="16.2" thickBot="1" x14ac:dyDescent="0.35">
      <c r="A144" s="16" t="s">
        <v>169</v>
      </c>
      <c r="B144" s="17" t="s">
        <v>29</v>
      </c>
      <c r="C144" s="23">
        <v>145</v>
      </c>
      <c r="D144" s="19" t="s">
        <v>29</v>
      </c>
      <c r="E144" s="17"/>
      <c r="F144" s="20"/>
      <c r="G144" s="24">
        <v>171</v>
      </c>
      <c r="H144" s="22" t="s">
        <v>29</v>
      </c>
      <c r="I144" s="17"/>
      <c r="J144" s="20"/>
      <c r="K144" s="24">
        <v>174</v>
      </c>
      <c r="L144" s="22" t="s">
        <v>29</v>
      </c>
    </row>
    <row r="145" spans="1:12" ht="47.4" thickBot="1" x14ac:dyDescent="0.35">
      <c r="A145" s="25" t="s">
        <v>406</v>
      </c>
      <c r="B145" s="26" t="s">
        <v>29</v>
      </c>
      <c r="C145" s="34" t="s">
        <v>407</v>
      </c>
      <c r="D145" s="28" t="s">
        <v>279</v>
      </c>
      <c r="E145" s="26"/>
      <c r="F145" s="29"/>
      <c r="G145" s="35" t="s">
        <v>375</v>
      </c>
      <c r="H145" s="31" t="s">
        <v>279</v>
      </c>
      <c r="I145" s="26"/>
      <c r="J145" s="29"/>
      <c r="K145" s="35" t="s">
        <v>408</v>
      </c>
      <c r="L145" s="31" t="s">
        <v>279</v>
      </c>
    </row>
    <row r="146" spans="1:12" ht="32.4" thickTop="1" thickBot="1" x14ac:dyDescent="0.35">
      <c r="A146" s="33" t="s">
        <v>271</v>
      </c>
      <c r="B146" s="26" t="s">
        <v>29</v>
      </c>
      <c r="C146" s="34" t="s">
        <v>149</v>
      </c>
      <c r="D146" s="28" t="s">
        <v>279</v>
      </c>
      <c r="E146" s="26"/>
      <c r="F146" s="29"/>
      <c r="G146" s="35" t="s">
        <v>179</v>
      </c>
      <c r="H146" s="31" t="s">
        <v>279</v>
      </c>
      <c r="I146" s="26"/>
      <c r="J146" s="29"/>
      <c r="K146" s="35" t="s">
        <v>409</v>
      </c>
      <c r="L146" s="31" t="s">
        <v>279</v>
      </c>
    </row>
    <row r="147" spans="1:12" ht="32.4" thickTop="1" thickBot="1" x14ac:dyDescent="0.35">
      <c r="A147" s="33" t="s">
        <v>410</v>
      </c>
      <c r="B147" s="26" t="s">
        <v>29</v>
      </c>
      <c r="C147" s="27">
        <v>5089</v>
      </c>
      <c r="D147" s="28" t="s">
        <v>29</v>
      </c>
      <c r="E147" s="26"/>
      <c r="F147" s="29"/>
      <c r="G147" s="30">
        <v>5799</v>
      </c>
      <c r="H147" s="31" t="s">
        <v>29</v>
      </c>
      <c r="I147" s="26"/>
      <c r="J147" s="29"/>
      <c r="K147" s="30">
        <v>8454</v>
      </c>
      <c r="L147" s="31" t="s">
        <v>29</v>
      </c>
    </row>
    <row r="148" spans="1:12" ht="16.2" thickTop="1" x14ac:dyDescent="0.3">
      <c r="A148" s="2"/>
      <c r="B148" s="156" t="s">
        <v>29</v>
      </c>
      <c r="C148" s="156"/>
      <c r="D148" s="156"/>
      <c r="E148" s="156"/>
      <c r="F148" s="156"/>
      <c r="G148" s="156"/>
      <c r="H148" s="156"/>
      <c r="I148" s="156"/>
      <c r="J148" s="156"/>
      <c r="K148" s="156"/>
      <c r="L148" s="156"/>
    </row>
    <row r="149" spans="1:12" ht="31.2" x14ac:dyDescent="0.3">
      <c r="A149" s="15" t="s">
        <v>411</v>
      </c>
      <c r="B149" s="155"/>
      <c r="C149" s="155"/>
      <c r="D149" s="155"/>
      <c r="E149" s="155"/>
      <c r="F149" s="155"/>
      <c r="G149" s="155"/>
      <c r="H149" s="155"/>
      <c r="I149" s="155"/>
      <c r="J149" s="155"/>
      <c r="K149" s="155"/>
      <c r="L149" s="155"/>
    </row>
    <row r="150" spans="1:12" ht="31.8" thickBot="1" x14ac:dyDescent="0.35">
      <c r="A150" s="16" t="s">
        <v>412</v>
      </c>
      <c r="B150" s="17" t="s">
        <v>29</v>
      </c>
      <c r="C150" s="23">
        <v>429</v>
      </c>
      <c r="D150" s="19" t="s">
        <v>29</v>
      </c>
      <c r="E150" s="17"/>
      <c r="F150" s="20"/>
      <c r="G150" s="24">
        <v>409</v>
      </c>
      <c r="H150" s="22" t="s">
        <v>29</v>
      </c>
      <c r="I150" s="17"/>
      <c r="J150" s="20"/>
      <c r="K150" s="24">
        <v>494</v>
      </c>
      <c r="L150" s="22" t="s">
        <v>29</v>
      </c>
    </row>
    <row r="151" spans="1:12" ht="16.2" thickBot="1" x14ac:dyDescent="0.35">
      <c r="A151" s="16" t="s">
        <v>413</v>
      </c>
      <c r="B151" s="17" t="s">
        <v>29</v>
      </c>
      <c r="C151" s="23" t="s">
        <v>414</v>
      </c>
      <c r="D151" s="19" t="s">
        <v>279</v>
      </c>
      <c r="E151" s="17"/>
      <c r="F151" s="20"/>
      <c r="G151" s="24" t="s">
        <v>415</v>
      </c>
      <c r="H151" s="22" t="s">
        <v>279</v>
      </c>
      <c r="I151" s="17"/>
      <c r="J151" s="20"/>
      <c r="K151" s="24" t="s">
        <v>416</v>
      </c>
      <c r="L151" s="22" t="s">
        <v>279</v>
      </c>
    </row>
    <row r="152" spans="1:12" ht="31.8" thickBot="1" x14ac:dyDescent="0.35">
      <c r="A152" s="16" t="s">
        <v>417</v>
      </c>
      <c r="B152" s="17" t="s">
        <v>29</v>
      </c>
      <c r="C152" s="23" t="s">
        <v>418</v>
      </c>
      <c r="D152" s="19" t="s">
        <v>279</v>
      </c>
      <c r="E152" s="17"/>
      <c r="F152" s="20"/>
      <c r="G152" s="24" t="s">
        <v>270</v>
      </c>
      <c r="H152" s="22" t="s">
        <v>29</v>
      </c>
      <c r="I152" s="17"/>
      <c r="J152" s="20"/>
      <c r="K152" s="24" t="s">
        <v>270</v>
      </c>
      <c r="L152" s="22" t="s">
        <v>29</v>
      </c>
    </row>
    <row r="153" spans="1:12" ht="16.2" thickBot="1" x14ac:dyDescent="0.35">
      <c r="A153" s="16" t="s">
        <v>419</v>
      </c>
      <c r="B153" s="17" t="s">
        <v>29</v>
      </c>
      <c r="C153" s="18">
        <v>1980</v>
      </c>
      <c r="D153" s="19" t="s">
        <v>29</v>
      </c>
      <c r="E153" s="17"/>
      <c r="F153" s="20"/>
      <c r="G153" s="24" t="s">
        <v>270</v>
      </c>
      <c r="H153" s="22" t="s">
        <v>29</v>
      </c>
      <c r="I153" s="17"/>
      <c r="J153" s="20"/>
      <c r="K153" s="24" t="s">
        <v>270</v>
      </c>
      <c r="L153" s="22" t="s">
        <v>29</v>
      </c>
    </row>
    <row r="154" spans="1:12" ht="16.2" thickBot="1" x14ac:dyDescent="0.35">
      <c r="A154" s="16" t="s">
        <v>420</v>
      </c>
      <c r="B154" s="17" t="s">
        <v>29</v>
      </c>
      <c r="C154" s="23" t="s">
        <v>217</v>
      </c>
      <c r="D154" s="19" t="s">
        <v>279</v>
      </c>
      <c r="E154" s="17"/>
      <c r="F154" s="20"/>
      <c r="G154" s="24" t="s">
        <v>270</v>
      </c>
      <c r="H154" s="22" t="s">
        <v>29</v>
      </c>
      <c r="I154" s="17"/>
      <c r="J154" s="20"/>
      <c r="K154" s="24" t="s">
        <v>212</v>
      </c>
      <c r="L154" s="22" t="s">
        <v>279</v>
      </c>
    </row>
    <row r="155" spans="1:12" ht="16.2" thickBot="1" x14ac:dyDescent="0.35">
      <c r="A155" s="16" t="s">
        <v>421</v>
      </c>
      <c r="B155" s="17" t="s">
        <v>29</v>
      </c>
      <c r="C155" s="23" t="s">
        <v>422</v>
      </c>
      <c r="D155" s="19" t="s">
        <v>279</v>
      </c>
      <c r="E155" s="17"/>
      <c r="F155" s="20"/>
      <c r="G155" s="24" t="s">
        <v>423</v>
      </c>
      <c r="H155" s="22" t="s">
        <v>279</v>
      </c>
      <c r="I155" s="17"/>
      <c r="J155" s="20"/>
      <c r="K155" s="24" t="s">
        <v>424</v>
      </c>
      <c r="L155" s="22" t="s">
        <v>279</v>
      </c>
    </row>
    <row r="156" spans="1:12" ht="31.8" thickBot="1" x14ac:dyDescent="0.35">
      <c r="A156" s="16" t="s">
        <v>425</v>
      </c>
      <c r="B156" s="17" t="s">
        <v>29</v>
      </c>
      <c r="C156" s="23">
        <v>48</v>
      </c>
      <c r="D156" s="19" t="s">
        <v>29</v>
      </c>
      <c r="E156" s="17"/>
      <c r="F156" s="20"/>
      <c r="G156" s="24">
        <v>3</v>
      </c>
      <c r="H156" s="22" t="s">
        <v>29</v>
      </c>
      <c r="I156" s="17"/>
      <c r="J156" s="20"/>
      <c r="K156" s="24" t="s">
        <v>426</v>
      </c>
      <c r="L156" s="22" t="s">
        <v>279</v>
      </c>
    </row>
    <row r="157" spans="1:12" ht="31.8" thickBot="1" x14ac:dyDescent="0.35">
      <c r="A157" s="25" t="s">
        <v>427</v>
      </c>
      <c r="B157" s="26" t="s">
        <v>29</v>
      </c>
      <c r="C157" s="34">
        <v>687</v>
      </c>
      <c r="D157" s="28" t="s">
        <v>29</v>
      </c>
      <c r="E157" s="26"/>
      <c r="F157" s="29"/>
      <c r="G157" s="35">
        <v>46</v>
      </c>
      <c r="H157" s="31" t="s">
        <v>29</v>
      </c>
      <c r="I157" s="26"/>
      <c r="J157" s="29"/>
      <c r="K157" s="35" t="s">
        <v>284</v>
      </c>
      <c r="L157" s="31" t="s">
        <v>279</v>
      </c>
    </row>
    <row r="158" spans="1:12" ht="32.4" thickTop="1" thickBot="1" x14ac:dyDescent="0.35">
      <c r="A158" s="33" t="s">
        <v>272</v>
      </c>
      <c r="B158" s="26" t="s">
        <v>29</v>
      </c>
      <c r="C158" s="34" t="s">
        <v>428</v>
      </c>
      <c r="D158" s="28" t="s">
        <v>279</v>
      </c>
      <c r="E158" s="26"/>
      <c r="F158" s="29"/>
      <c r="G158" s="35" t="s">
        <v>429</v>
      </c>
      <c r="H158" s="31" t="s">
        <v>279</v>
      </c>
      <c r="I158" s="26"/>
      <c r="J158" s="29"/>
      <c r="K158" s="35" t="s">
        <v>430</v>
      </c>
      <c r="L158" s="31" t="s">
        <v>279</v>
      </c>
    </row>
    <row r="159" spans="1:12" ht="48" thickTop="1" thickBot="1" x14ac:dyDescent="0.35">
      <c r="A159" s="37" t="s">
        <v>431</v>
      </c>
      <c r="B159" s="17" t="s">
        <v>29</v>
      </c>
      <c r="C159" s="23">
        <v>166</v>
      </c>
      <c r="D159" s="19" t="s">
        <v>29</v>
      </c>
      <c r="E159" s="17"/>
      <c r="F159" s="20"/>
      <c r="G159" s="24" t="s">
        <v>432</v>
      </c>
      <c r="H159" s="22" t="s">
        <v>279</v>
      </c>
      <c r="I159" s="17"/>
      <c r="J159" s="20"/>
      <c r="K159" s="21">
        <v>1120</v>
      </c>
      <c r="L159" s="22" t="s">
        <v>29</v>
      </c>
    </row>
    <row r="160" spans="1:12" ht="31.8" thickBot="1" x14ac:dyDescent="0.35">
      <c r="A160" s="16" t="s">
        <v>433</v>
      </c>
      <c r="B160" s="17" t="s">
        <v>29</v>
      </c>
      <c r="C160" s="18">
        <v>7434</v>
      </c>
      <c r="D160" s="19" t="s">
        <v>29</v>
      </c>
      <c r="E160" s="17"/>
      <c r="F160" s="20"/>
      <c r="G160" s="21">
        <v>10981</v>
      </c>
      <c r="H160" s="22" t="s">
        <v>29</v>
      </c>
      <c r="I160" s="17"/>
      <c r="J160" s="20"/>
      <c r="K160" s="21">
        <v>9828</v>
      </c>
      <c r="L160" s="22" t="s">
        <v>29</v>
      </c>
    </row>
    <row r="161" spans="1:12" ht="16.2" thickBot="1" x14ac:dyDescent="0.35">
      <c r="A161" s="25" t="s">
        <v>434</v>
      </c>
      <c r="B161" s="26" t="s">
        <v>29</v>
      </c>
      <c r="C161" s="34" t="s">
        <v>435</v>
      </c>
      <c r="D161" s="28" t="s">
        <v>279</v>
      </c>
      <c r="E161" s="26"/>
      <c r="F161" s="29"/>
      <c r="G161" s="35" t="s">
        <v>436</v>
      </c>
      <c r="H161" s="31" t="s">
        <v>279</v>
      </c>
      <c r="I161" s="26"/>
      <c r="J161" s="29"/>
      <c r="K161" s="35">
        <v>33</v>
      </c>
      <c r="L161" s="31" t="s">
        <v>29</v>
      </c>
    </row>
    <row r="162" spans="1:12" ht="32.4" thickTop="1" thickBot="1" x14ac:dyDescent="0.35">
      <c r="A162" s="33" t="s">
        <v>437</v>
      </c>
      <c r="B162" s="26" t="s">
        <v>29</v>
      </c>
      <c r="C162" s="27">
        <v>7596</v>
      </c>
      <c r="D162" s="28" t="s">
        <v>29</v>
      </c>
      <c r="E162" s="26"/>
      <c r="F162" s="29"/>
      <c r="G162" s="30">
        <v>7434</v>
      </c>
      <c r="H162" s="31" t="s">
        <v>29</v>
      </c>
      <c r="I162" s="26"/>
      <c r="J162" s="29"/>
      <c r="K162" s="30">
        <v>10981</v>
      </c>
      <c r="L162" s="31" t="s">
        <v>29</v>
      </c>
    </row>
    <row r="163" spans="1:12" ht="16.2" thickTop="1" x14ac:dyDescent="0.3">
      <c r="A163" s="14"/>
    </row>
  </sheetData>
  <mergeCells count="162">
    <mergeCell ref="A6:A8"/>
    <mergeCell ref="C65:D65"/>
    <mergeCell ref="C68:D68"/>
    <mergeCell ref="C115:D115"/>
    <mergeCell ref="D10:D11"/>
    <mergeCell ref="E10:E11"/>
    <mergeCell ref="F10:F11"/>
    <mergeCell ref="G10:G11"/>
    <mergeCell ref="H10:H11"/>
    <mergeCell ref="D20:D21"/>
    <mergeCell ref="E20:E21"/>
    <mergeCell ref="F20:F21"/>
    <mergeCell ref="G20:G21"/>
    <mergeCell ref="H20:H21"/>
    <mergeCell ref="B30:B31"/>
    <mergeCell ref="C30:C31"/>
    <mergeCell ref="D48:D49"/>
    <mergeCell ref="E48:E49"/>
    <mergeCell ref="F48:F49"/>
    <mergeCell ref="G48:G49"/>
    <mergeCell ref="H48:H49"/>
    <mergeCell ref="B94:B95"/>
    <mergeCell ref="C94:C95"/>
    <mergeCell ref="B83:B84"/>
    <mergeCell ref="K10:K11"/>
    <mergeCell ref="L10:L11"/>
    <mergeCell ref="B20:B21"/>
    <mergeCell ref="C20:C21"/>
    <mergeCell ref="O82:Q82"/>
    <mergeCell ref="O83:Q83"/>
    <mergeCell ref="P84:Q84"/>
    <mergeCell ref="P85:Q85"/>
    <mergeCell ref="O87:Q87"/>
    <mergeCell ref="I10:I11"/>
    <mergeCell ref="J20:J21"/>
    <mergeCell ref="K20:K21"/>
    <mergeCell ref="L20:L21"/>
    <mergeCell ref="I20:I21"/>
    <mergeCell ref="J10:J11"/>
    <mergeCell ref="B48:B49"/>
    <mergeCell ref="C48:C49"/>
    <mergeCell ref="D30:D31"/>
    <mergeCell ref="E30:E31"/>
    <mergeCell ref="F30:F31"/>
    <mergeCell ref="G30:G31"/>
    <mergeCell ref="H30:H31"/>
    <mergeCell ref="I30:I31"/>
    <mergeCell ref="J48:J49"/>
    <mergeCell ref="J6:K6"/>
    <mergeCell ref="J8:K8"/>
    <mergeCell ref="L6:L8"/>
    <mergeCell ref="D6:D8"/>
    <mergeCell ref="E6:E8"/>
    <mergeCell ref="F6:G6"/>
    <mergeCell ref="F8:G8"/>
    <mergeCell ref="H6:H8"/>
    <mergeCell ref="I6:I8"/>
    <mergeCell ref="I48:I49"/>
    <mergeCell ref="B10:B11"/>
    <mergeCell ref="C10:C11"/>
    <mergeCell ref="K30:K31"/>
    <mergeCell ref="L30:L31"/>
    <mergeCell ref="K48:K49"/>
    <mergeCell ref="L48:L49"/>
    <mergeCell ref="A65:A68"/>
    <mergeCell ref="B65:B68"/>
    <mergeCell ref="D50:D51"/>
    <mergeCell ref="E50:E51"/>
    <mergeCell ref="F50:F51"/>
    <mergeCell ref="G50:G51"/>
    <mergeCell ref="H50:H51"/>
    <mergeCell ref="I50:I51"/>
    <mergeCell ref="J65:K65"/>
    <mergeCell ref="J68:K68"/>
    <mergeCell ref="B50:B51"/>
    <mergeCell ref="C50:C51"/>
    <mergeCell ref="E65:E68"/>
    <mergeCell ref="F65:G65"/>
    <mergeCell ref="F68:G68"/>
    <mergeCell ref="H65:H68"/>
    <mergeCell ref="I65:I68"/>
    <mergeCell ref="J30:J31"/>
    <mergeCell ref="L98:L99"/>
    <mergeCell ref="J83:J84"/>
    <mergeCell ref="K83:K84"/>
    <mergeCell ref="K50:K51"/>
    <mergeCell ref="L50:L51"/>
    <mergeCell ref="L65:L68"/>
    <mergeCell ref="D94:D95"/>
    <mergeCell ref="E94:E95"/>
    <mergeCell ref="F94:F95"/>
    <mergeCell ref="G94:G95"/>
    <mergeCell ref="H94:H95"/>
    <mergeCell ref="I94:I95"/>
    <mergeCell ref="J50:J51"/>
    <mergeCell ref="L83:L84"/>
    <mergeCell ref="K94:K95"/>
    <mergeCell ref="L94:L95"/>
    <mergeCell ref="D83:D84"/>
    <mergeCell ref="E83:E84"/>
    <mergeCell ref="F83:F84"/>
    <mergeCell ref="G83:G84"/>
    <mergeCell ref="H83:H84"/>
    <mergeCell ref="I83:I84"/>
    <mergeCell ref="J94:J95"/>
    <mergeCell ref="C83:C84"/>
    <mergeCell ref="A115:A117"/>
    <mergeCell ref="B115:B117"/>
    <mergeCell ref="D98:D99"/>
    <mergeCell ref="E98:E99"/>
    <mergeCell ref="F98:F99"/>
    <mergeCell ref="G98:G99"/>
    <mergeCell ref="H98:H99"/>
    <mergeCell ref="I98:I99"/>
    <mergeCell ref="J115:K115"/>
    <mergeCell ref="J117:K117"/>
    <mergeCell ref="J98:J99"/>
    <mergeCell ref="K98:K99"/>
    <mergeCell ref="B98:B99"/>
    <mergeCell ref="C98:C99"/>
    <mergeCell ref="C117:D117"/>
    <mergeCell ref="G132:G133"/>
    <mergeCell ref="H132:H133"/>
    <mergeCell ref="I132:I133"/>
    <mergeCell ref="B118:B119"/>
    <mergeCell ref="C118:C119"/>
    <mergeCell ref="E115:E117"/>
    <mergeCell ref="F115:G115"/>
    <mergeCell ref="F117:G117"/>
    <mergeCell ref="H115:H117"/>
    <mergeCell ref="I115:I117"/>
    <mergeCell ref="C132:C133"/>
    <mergeCell ref="D118:D119"/>
    <mergeCell ref="E118:E119"/>
    <mergeCell ref="F118:F119"/>
    <mergeCell ref="G118:G119"/>
    <mergeCell ref="H118:H119"/>
    <mergeCell ref="I118:I119"/>
    <mergeCell ref="J118:J119"/>
    <mergeCell ref="K118:K119"/>
    <mergeCell ref="B132:B133"/>
    <mergeCell ref="J148:J149"/>
    <mergeCell ref="L115:L117"/>
    <mergeCell ref="L118:L119"/>
    <mergeCell ref="K148:K149"/>
    <mergeCell ref="L148:L149"/>
    <mergeCell ref="B6:C6"/>
    <mergeCell ref="B8:C8"/>
    <mergeCell ref="D148:D149"/>
    <mergeCell ref="E148:E149"/>
    <mergeCell ref="F148:F149"/>
    <mergeCell ref="G148:G149"/>
    <mergeCell ref="H148:H149"/>
    <mergeCell ref="I148:I149"/>
    <mergeCell ref="J132:J133"/>
    <mergeCell ref="K132:K133"/>
    <mergeCell ref="L132:L133"/>
    <mergeCell ref="B148:B149"/>
    <mergeCell ref="C148:C149"/>
    <mergeCell ref="D132:D133"/>
    <mergeCell ref="E132:E133"/>
    <mergeCell ref="F132:F133"/>
  </mergeCells>
  <pageMargins left="0.75" right="0.75" top="1" bottom="1" header="0.5" footer="0.5"/>
  <pageSetup scale="40" orientation="portrait" horizontalDpi="1200" verticalDpi="1200" r:id="rId1"/>
  <rowBreaks count="2" manualBreakCount="2">
    <brk id="61" max="16383" man="1"/>
    <brk id="111" max="16383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opLeftCell="A5" workbookViewId="0">
      <selection activeCell="J21" sqref="J21"/>
    </sheetView>
  </sheetViews>
  <sheetFormatPr defaultColWidth="9" defaultRowHeight="14.4" x14ac:dyDescent="0.3"/>
  <cols>
    <col min="1" max="1" width="34.8984375" style="112" customWidth="1"/>
    <col min="2" max="2" width="9.69921875" style="112" customWidth="1"/>
    <col min="3" max="16384" width="9" style="112"/>
  </cols>
  <sheetData>
    <row r="1" spans="1:3" x14ac:dyDescent="0.3">
      <c r="A1" s="113" t="s">
        <v>485</v>
      </c>
      <c r="B1" s="114">
        <v>2015</v>
      </c>
      <c r="C1" s="114">
        <v>2014</v>
      </c>
    </row>
    <row r="2" spans="1:3" x14ac:dyDescent="0.3">
      <c r="A2" s="113" t="s">
        <v>488</v>
      </c>
      <c r="B2" s="114"/>
      <c r="C2" s="114"/>
    </row>
    <row r="3" spans="1:3" x14ac:dyDescent="0.3">
      <c r="A3" s="112" t="s">
        <v>486</v>
      </c>
      <c r="B3" s="112">
        <f>(58886-11234)/58886</f>
        <v>0.80922460347111369</v>
      </c>
      <c r="C3" s="112">
        <f>(65159-14175)/65159</f>
        <v>0.78245522491137065</v>
      </c>
    </row>
    <row r="4" spans="1:3" x14ac:dyDescent="0.3">
      <c r="A4" s="112" t="s">
        <v>487</v>
      </c>
      <c r="B4" s="112">
        <f>58886/12478</f>
        <v>4.7191857669498321</v>
      </c>
      <c r="C4" s="112">
        <f>65159/13158</f>
        <v>4.9520443836449308</v>
      </c>
    </row>
    <row r="5" spans="1:3" x14ac:dyDescent="0.3">
      <c r="A5" s="112" t="s">
        <v>489</v>
      </c>
      <c r="B5" s="112">
        <f>12478/61415</f>
        <v>0.20317512008466987</v>
      </c>
      <c r="C5" s="112">
        <f>13158/60917</f>
        <v>0.21599881806392304</v>
      </c>
    </row>
    <row r="6" spans="1:3" x14ac:dyDescent="0.3">
      <c r="A6" s="112" t="s">
        <v>490</v>
      </c>
      <c r="B6" s="112">
        <f>12478/185798</f>
        <v>6.7158957577584263E-2</v>
      </c>
      <c r="C6" s="112">
        <f>13158/188002</f>
        <v>6.9988617142370826E-2</v>
      </c>
    </row>
    <row r="7" spans="1:3" x14ac:dyDescent="0.3">
      <c r="A7" s="112" t="s">
        <v>491</v>
      </c>
      <c r="B7" s="112">
        <f>374/12478</f>
        <v>2.9972752043596729E-2</v>
      </c>
      <c r="C7" s="112">
        <f>226/13158</f>
        <v>1.7175862593099254E-2</v>
      </c>
    </row>
    <row r="11" spans="1:3" x14ac:dyDescent="0.3">
      <c r="A11" s="113" t="s">
        <v>492</v>
      </c>
    </row>
    <row r="12" spans="1:3" x14ac:dyDescent="0.3">
      <c r="A12" s="112" t="s">
        <v>486</v>
      </c>
      <c r="B12" s="112">
        <f>(56773-18756)/56773</f>
        <v>0.66963169112077925</v>
      </c>
      <c r="C12" s="112">
        <f>(58666-18983)/58666</f>
        <v>0.67642245934612888</v>
      </c>
    </row>
    <row r="13" spans="1:3" x14ac:dyDescent="0.3">
      <c r="A13" s="112" t="s">
        <v>487</v>
      </c>
      <c r="B13" s="112">
        <f>56773/10091</f>
        <v>5.626102467545337</v>
      </c>
      <c r="C13" s="112">
        <f>58666/10432</f>
        <v>5.623657975460123</v>
      </c>
    </row>
    <row r="14" spans="1:3" x14ac:dyDescent="0.3">
      <c r="A14" s="112" t="s">
        <v>489</v>
      </c>
      <c r="B14" s="112">
        <f>10051/28004</f>
        <v>0.35891301242679619</v>
      </c>
      <c r="C14" s="112">
        <f>10432/24084</f>
        <v>0.43315063942866633</v>
      </c>
    </row>
    <row r="15" spans="1:3" x14ac:dyDescent="0.3">
      <c r="A15" s="112" t="s">
        <v>490</v>
      </c>
      <c r="B15" s="112">
        <f>10051/124216</f>
        <v>8.0915502028724162E-2</v>
      </c>
      <c r="C15" s="112">
        <f>10432/117496</f>
        <v>8.8786001225573633E-2</v>
      </c>
    </row>
    <row r="19" spans="1:3" x14ac:dyDescent="0.3">
      <c r="A19" s="113" t="s">
        <v>493</v>
      </c>
    </row>
    <row r="20" spans="1:3" x14ac:dyDescent="0.3">
      <c r="A20" s="112" t="s">
        <v>486</v>
      </c>
      <c r="B20" s="112">
        <f>22580/5383</f>
        <v>4.1946869775218278</v>
      </c>
      <c r="C20" s="112">
        <f>27565/6016</f>
        <v>4.5819481382978724</v>
      </c>
    </row>
    <row r="21" spans="1:3" x14ac:dyDescent="0.3">
      <c r="A21" s="112" t="s">
        <v>487</v>
      </c>
      <c r="B21" s="112">
        <f>27963/7629</f>
        <v>3.6653558788832088</v>
      </c>
      <c r="C21" s="112">
        <f>33581/8754</f>
        <v>3.8360749371715785</v>
      </c>
    </row>
    <row r="22" spans="1:3" x14ac:dyDescent="0.3">
      <c r="A22" s="112" t="s">
        <v>489</v>
      </c>
      <c r="B22" s="112">
        <f>7629/19048</f>
        <v>0.40051448971020581</v>
      </c>
      <c r="C22" s="112">
        <f>8754/23506</f>
        <v>0.37241555347570832</v>
      </c>
    </row>
    <row r="23" spans="1:3" x14ac:dyDescent="0.3">
      <c r="A23" s="112" t="s">
        <v>490</v>
      </c>
      <c r="B23" s="112">
        <f>7629/53534</f>
        <v>0.14250756528561287</v>
      </c>
      <c r="C23" s="112">
        <f>8754/52830</f>
        <v>0.16570130607609312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PharmaCorp</vt:lpstr>
      <vt:lpstr>PharmaCorp Segment Info</vt:lpstr>
      <vt:lpstr>PharmaCorp Geographic Info</vt:lpstr>
      <vt:lpstr>PharmaCorp Other Rev Info</vt:lpstr>
      <vt:lpstr>PharmaCorp Long Term Debt</vt:lpstr>
      <vt:lpstr>Novartell</vt:lpstr>
      <vt:lpstr>AstraZoro</vt:lpstr>
      <vt:lpstr>Financial Ratio</vt:lpstr>
      <vt:lpstr>'PharmaCorp Segment Info'!OLE_LINK1</vt:lpstr>
      <vt:lpstr>'PharmaCorp Long Term Debt'!OLE_LINK6</vt:lpstr>
      <vt:lpstr>AstraZoro!Print_Area</vt:lpstr>
      <vt:lpstr>PharmaCorp!Print_Area</vt:lpstr>
      <vt:lpstr>'PharmaCorp Other Rev Info'!Print_Area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Johnstone</dc:creator>
  <cp:lastModifiedBy>Windows User</cp:lastModifiedBy>
  <cp:lastPrinted>2014-05-12T22:45:18Z</cp:lastPrinted>
  <dcterms:created xsi:type="dcterms:W3CDTF">2013-09-18T14:20:12Z</dcterms:created>
  <dcterms:modified xsi:type="dcterms:W3CDTF">2020-10-31T08:22:12Z</dcterms:modified>
</cp:coreProperties>
</file>