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\Documents\"/>
    </mc:Choice>
  </mc:AlternateContent>
  <bookViews>
    <workbookView xWindow="480" yWindow="120" windowWidth="21840" windowHeight="10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51" i="1" l="1"/>
  <c r="K52" i="1"/>
  <c r="K50" i="1"/>
  <c r="K44" i="1"/>
  <c r="K43" i="1"/>
  <c r="K42" i="1"/>
  <c r="K41" i="1"/>
  <c r="K40" i="1"/>
  <c r="K34" i="1"/>
  <c r="K35" i="1"/>
  <c r="K36" i="1"/>
  <c r="K37" i="1"/>
  <c r="K38" i="1"/>
  <c r="K39" i="1"/>
  <c r="K33" i="1"/>
  <c r="K21" i="1"/>
  <c r="K22" i="1"/>
  <c r="K20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<sst xmlns="http://schemas.openxmlformats.org/spreadsheetml/2006/main" count="359" uniqueCount="118">
  <si>
    <t>name</t>
  </si>
  <si>
    <t>mfr</t>
  </si>
  <si>
    <t>type</t>
  </si>
  <si>
    <t>calories</t>
  </si>
  <si>
    <t>protein</t>
  </si>
  <si>
    <t>fat</t>
  </si>
  <si>
    <t>sodium</t>
  </si>
  <si>
    <t>fiber</t>
  </si>
  <si>
    <t>carbo</t>
  </si>
  <si>
    <t>sugars</t>
  </si>
  <si>
    <t>potass</t>
  </si>
  <si>
    <t>vitamins</t>
  </si>
  <si>
    <t>shelf</t>
  </si>
  <si>
    <t>weight</t>
  </si>
  <si>
    <t>cups</t>
  </si>
  <si>
    <t>rating</t>
  </si>
  <si>
    <t>100%_Bran</t>
  </si>
  <si>
    <t>N</t>
  </si>
  <si>
    <t>C</t>
  </si>
  <si>
    <t>100%_Natural_Bran</t>
  </si>
  <si>
    <t>Q</t>
  </si>
  <si>
    <t>All-Bran</t>
  </si>
  <si>
    <t>K</t>
  </si>
  <si>
    <t>All-Bran_with_Extra_Fiber</t>
  </si>
  <si>
    <t>Almond_Delight</t>
  </si>
  <si>
    <t>R</t>
  </si>
  <si>
    <t>Apple_Cinnamon_Cheerios</t>
  </si>
  <si>
    <t>G</t>
  </si>
  <si>
    <t>Apple_Jacks</t>
  </si>
  <si>
    <t>Basic_4</t>
  </si>
  <si>
    <t>Bran_Chex</t>
  </si>
  <si>
    <t>Bran_Flakes</t>
  </si>
  <si>
    <t>P</t>
  </si>
  <si>
    <t>Cap'n'Crunch</t>
  </si>
  <si>
    <t>Cheerios</t>
  </si>
  <si>
    <t>Cinnamon_Toast_Crunch</t>
  </si>
  <si>
    <t>Clusters</t>
  </si>
  <si>
    <t>Cocoa_Puffs</t>
  </si>
  <si>
    <t>Corn_Chex</t>
  </si>
  <si>
    <t>Corn_Flakes</t>
  </si>
  <si>
    <t>Corn_Pops</t>
  </si>
  <si>
    <t>Count_Chocula</t>
  </si>
  <si>
    <t>Cracklin'_Oat_Bran</t>
  </si>
  <si>
    <t>Cream_of_Wheat_(Quick)</t>
  </si>
  <si>
    <t>H</t>
  </si>
  <si>
    <t>Crispix</t>
  </si>
  <si>
    <t>Crispy_Wheat_&amp;_Raisins</t>
  </si>
  <si>
    <t>Double_Chex</t>
  </si>
  <si>
    <t>Froot_Loops</t>
  </si>
  <si>
    <t>Frosted_Flakes</t>
  </si>
  <si>
    <t>Frosted_Mini-Wheats</t>
  </si>
  <si>
    <t>Fruit_&amp;_Fibre_Dates,_Walnuts,_and_Oats</t>
  </si>
  <si>
    <t>Fruitful_Bran</t>
  </si>
  <si>
    <t>Fruity_Pebbles</t>
  </si>
  <si>
    <t>Golden_Crisp</t>
  </si>
  <si>
    <t>Golden_Grahams</t>
  </si>
  <si>
    <t>Grape_Nuts_Flakes</t>
  </si>
  <si>
    <t>Grape-Nuts</t>
  </si>
  <si>
    <t>Great_Grains_Pecan</t>
  </si>
  <si>
    <t>Honey_Graham_Ohs</t>
  </si>
  <si>
    <t>Honey_Nut_Cheerios</t>
  </si>
  <si>
    <t>Honey-comb</t>
  </si>
  <si>
    <t>Just_Right_Crunchy__Nuggets</t>
  </si>
  <si>
    <t>Just_Right_Fruit_&amp;_Nut</t>
  </si>
  <si>
    <t>Kix</t>
  </si>
  <si>
    <t>Life</t>
  </si>
  <si>
    <t>Lucky_Charms</t>
  </si>
  <si>
    <t>Maypo</t>
  </si>
  <si>
    <t>A</t>
  </si>
  <si>
    <t>Muesli_Raisins,_Dates,_&amp;_Almonds</t>
  </si>
  <si>
    <t>Muesli_Raisins,_Peaches,_&amp;_Pecans</t>
  </si>
  <si>
    <t>Mueslix_Crispy_Blend</t>
  </si>
  <si>
    <t>Multi-Grain_Cheerios</t>
  </si>
  <si>
    <t>Nut&amp;Honey_Crunch</t>
  </si>
  <si>
    <t>Nutri-Grain_Almond-Raisin</t>
  </si>
  <si>
    <t>Nutri-grain_Wheat</t>
  </si>
  <si>
    <t>Oatmeal_Raisin_Crisp</t>
  </si>
  <si>
    <t>Post_Nat._Raisin_Bran</t>
  </si>
  <si>
    <t>Product_19</t>
  </si>
  <si>
    <t>Puffed_Rice</t>
  </si>
  <si>
    <t>Puffed_Wheat</t>
  </si>
  <si>
    <t>Quaker_Oat_Squares</t>
  </si>
  <si>
    <t>Quaker_Oatmeal</t>
  </si>
  <si>
    <t>Raisin_Bran</t>
  </si>
  <si>
    <t>Raisin_Nut_Bran</t>
  </si>
  <si>
    <t>Raisin_Squares</t>
  </si>
  <si>
    <t>Rice_Chex</t>
  </si>
  <si>
    <t>Rice_Krispies</t>
  </si>
  <si>
    <t>Shredded_Wheat</t>
  </si>
  <si>
    <t>Shredded_Wheat_'n'Bran</t>
  </si>
  <si>
    <t>Shredded_Wheat_spoon_size</t>
  </si>
  <si>
    <t>Smacks</t>
  </si>
  <si>
    <t>Special_K</t>
  </si>
  <si>
    <t>Strawberry_Fruit_Wheats</t>
  </si>
  <si>
    <t>Total_Corn_Flakes</t>
  </si>
  <si>
    <t>Total_Raisin_Bran</t>
  </si>
  <si>
    <t>Total_Whole_Grain</t>
  </si>
  <si>
    <t>Triples</t>
  </si>
  <si>
    <t>Trix</t>
  </si>
  <si>
    <t>Wheat_Chex</t>
  </si>
  <si>
    <t>Wheaties</t>
  </si>
  <si>
    <t>Wheaties_Honey_Gold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</si>
  <si>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</si>
  <si>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</si>
  <si>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</si>
  <si>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</si>
  <si>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</si>
  <si>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</si>
  <si>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</si>
  <si>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</si>
  <si>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</si>
  <si>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</si>
  <si>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</si>
  <si>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</si>
  <si>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</si>
  <si>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SHELF</t>
  </si>
  <si>
    <t>CUPS</t>
  </si>
  <si>
    <t>VITAMINS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</si>
</sst>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0" fillId="2" borderId="0" xfId="0" applyFill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9" fontId="1" fillId="0" borderId="0" xfId="1" applyFon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MANUFACTURER PIE CHART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Sheet1!$J$2:$J$8</c:f>
              <c:strCache>
                <c:ptCount val="7"/>
                <c:pt idx="0">
                  <c:v>N</c:v>
                </c:pt>
                <c:pt idx="1">
                  <c:v>Q</c:v>
                </c:pt>
                <c:pt idx="2">
                  <c:v>K</c:v>
                </c:pt>
                <c:pt idx="3">
                  <c:v>R</c:v>
                </c:pt>
                <c:pt idx="4">
                  <c:v>G</c:v>
                </c:pt>
                <c:pt idx="5">
                  <c:v>P</c:v>
                </c:pt>
                <c:pt idx="6">
                  <c:v>A</c:v>
                </c:pt>
              </c:strCache>
            </c:strRef>
          </c:cat>
          <c:val>
            <c:numRef>
              <c:f>Sheet1!$K$2:$K$8</c:f>
              <c:numCache>
                <c:formatCode>General</c:formatCode>
                <c:ptCount val="7"/>
                <c:pt idx="0">
                  <c:v>6</c:v>
                </c:pt>
                <c:pt idx="1">
                  <c:v>8</c:v>
                </c:pt>
                <c:pt idx="2">
                  <c:v>23</c:v>
                </c:pt>
                <c:pt idx="3">
                  <c:v>8</c:v>
                </c:pt>
                <c:pt idx="4">
                  <c:v>22</c:v>
                </c:pt>
                <c:pt idx="5">
                  <c:v>9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SHELVES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Sheet1!$J$20:$J$22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3</c:v>
                </c:pt>
              </c:numCache>
            </c:numRef>
          </c:cat>
          <c:val>
            <c:numRef>
              <c:f>Sheet1!$K$20:$K$22</c:f>
              <c:numCache>
                <c:formatCode>0%</c:formatCode>
                <c:ptCount val="3"/>
                <c:pt idx="0">
                  <c:v>0.25974025974025972</c:v>
                </c:pt>
                <c:pt idx="1">
                  <c:v>0.27272727272727271</c:v>
                </c:pt>
                <c:pt idx="2">
                  <c:v>0.46753246753246752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NO OF CUPS</c:v>
          </c:tx>
          <c:invertIfNegative val="0"/>
          <c:val>
            <c:numRef>
              <c:f>Sheet1!$K$32:$K$44</c:f>
              <c:numCache>
                <c:formatCode>General</c:formatCode>
                <c:ptCount val="13"/>
                <c:pt idx="1">
                  <c:v>3</c:v>
                </c:pt>
                <c:pt idx="2">
                  <c:v>7</c:v>
                </c:pt>
                <c:pt idx="3">
                  <c:v>13</c:v>
                </c:pt>
                <c:pt idx="4">
                  <c:v>16</c:v>
                </c:pt>
                <c:pt idx="5">
                  <c:v>2</c:v>
                </c:pt>
                <c:pt idx="6">
                  <c:v>30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371024"/>
        <c:axId val="1833375376"/>
      </c:barChart>
      <c:catAx>
        <c:axId val="183337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33375376"/>
        <c:crosses val="autoZero"/>
        <c:auto val="1"/>
        <c:lblAlgn val="ctr"/>
        <c:lblOffset val="100"/>
        <c:noMultiLvlLbl val="0"/>
      </c:catAx>
      <c:valAx>
        <c:axId val="1833375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333710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VITAMINS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numRef>
              <c:f>Sheet1!$J$50:$J$52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100</c:v>
                </c:pt>
              </c:numCache>
            </c:numRef>
          </c:cat>
          <c:val>
            <c:numRef>
              <c:f>Sheet1!$K$50:$K$52</c:f>
              <c:numCache>
                <c:formatCode>General</c:formatCode>
                <c:ptCount val="3"/>
                <c:pt idx="0">
                  <c:v>63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428625</xdr:colOff>
      <xdr:row>0</xdr:row>
      <xdr:rowOff>114300</xdr:rowOff>
    </xdr:from>
    <xdr:to>
      <xdr:col>20</xdr:col>
      <xdr:colOff>476250</xdr:colOff>
      <xdr:row>15</xdr:row>
      <xdr:rowOff>0</xdr:rowOff>
    </xdr:to>
    <xdr:graphicFrame macro="">
      <xdr:nvGraphicFramePr>
        <xdr:cNvPr id="205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361950</xdr:colOff>
      <xdr:row>17</xdr:row>
      <xdr:rowOff>114300</xdr:rowOff>
    </xdr:from>
    <xdr:to>
      <xdr:col>21</xdr:col>
      <xdr:colOff>304800</xdr:colOff>
      <xdr:row>32</xdr:row>
      <xdr:rowOff>95250</xdr:rowOff>
    </xdr:to>
    <xdr:graphicFrame macro="">
      <xdr:nvGraphicFramePr>
        <xdr:cNvPr id="205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9525</xdr:colOff>
      <xdr:row>32</xdr:row>
      <xdr:rowOff>152400</xdr:rowOff>
    </xdr:from>
    <xdr:to>
      <xdr:col>20</xdr:col>
      <xdr:colOff>533400</xdr:colOff>
      <xdr:row>47</xdr:row>
      <xdr:rowOff>38100</xdr:rowOff>
    </xdr:to>
    <xdr:graphicFrame macro="">
      <xdr:nvGraphicFramePr>
        <xdr:cNvPr id="205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76200</xdr:colOff>
      <xdr:row>49</xdr:row>
      <xdr:rowOff>95250</xdr:rowOff>
    </xdr:from>
    <xdr:to>
      <xdr:col>20</xdr:col>
      <xdr:colOff>600075</xdr:colOff>
      <xdr:row>63</xdr:row>
      <xdr:rowOff>171450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B40" zoomScaleNormal="100" workbookViewId="0">
      <selection activeCell="L61" sqref="L61"/>
    </sheetView>
  </sheetViews>
  <sheetFormatPr defaultRowHeight="15" x14ac:dyDescent="0.25"/>
  <cols>
    <col min="1" max="1" width="36.7109375" bestFit="1" customWidth="1"/>
    <col min="2" max="2" width="6.5703125" customWidth="1"/>
    <col min="3" max="3" width="5" bestFit="1" customWidth="1"/>
    <col min="4" max="4" width="13" customWidth="1"/>
    <col min="5" max="5" width="7.5703125" bestFit="1" customWidth="1"/>
    <col min="6" max="6" width="9.28515625" customWidth="1"/>
    <col min="7" max="7" width="7.5703125" bestFit="1" customWidth="1"/>
    <col min="8" max="8" width="5.85546875" bestFit="1" customWidth="1"/>
    <col min="9" max="9" width="6.5703125" bestFit="1" customWidth="1"/>
    <col min="10" max="10" width="6.7109375" bestFit="1" customWidth="1"/>
    <col min="11" max="11" width="8.5703125" bestFit="1" customWidth="1"/>
    <col min="12" max="12" width="5.42578125" bestFit="1" customWidth="1"/>
    <col min="13" max="13" width="7.140625" bestFit="1" customWidth="1"/>
    <col min="14" max="14" width="5" bestFit="1" customWidth="1"/>
    <col min="15" max="15" width="10" bestFit="1" customWidth="1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11</v>
      </c>
      <c r="E1" s="2" t="s">
        <v>12</v>
      </c>
      <c r="F1" s="2" t="s">
        <v>13</v>
      </c>
      <c r="G1" s="2" t="s">
        <v>14</v>
      </c>
      <c r="J1" s="2"/>
      <c r="K1" s="2"/>
      <c r="L1" s="2"/>
      <c r="M1" s="2"/>
      <c r="N1" s="2"/>
      <c r="O1" s="2"/>
    </row>
    <row r="2" spans="1:15" x14ac:dyDescent="0.25">
      <c r="A2" s="1" t="s">
        <v>16</v>
      </c>
      <c r="B2" t="s">
        <v>17</v>
      </c>
      <c r="C2" t="s">
        <v>18</v>
      </c>
      <c r="D2">
        <v>25</v>
      </c>
      <c r="E2">
        <v>3</v>
      </c>
      <c r="F2">
        <v>1</v>
      </c>
      <c r="G2">
        <v>0.33</v>
      </c>
      <c r="J2" t="s">
        <v>17</v>
      </c>
      <c r="K2">
        <f>COUNTIF(B2:B78,"N")</f>
        <v>6</v>
      </c>
    </row>
    <row r="3" spans="1:15" x14ac:dyDescent="0.25">
      <c r="A3" s="1" t="s">
        <v>19</v>
      </c>
      <c r="B3" t="s">
        <v>20</v>
      </c>
      <c r="C3" t="s">
        <v>18</v>
      </c>
      <c r="D3">
        <v>0</v>
      </c>
      <c r="E3">
        <v>3</v>
      </c>
      <c r="F3">
        <v>1</v>
      </c>
      <c r="G3">
        <v>1</v>
      </c>
      <c r="J3" t="s">
        <v>20</v>
      </c>
      <c r="K3">
        <f>COUNTIF(B2:B78,"Q")</f>
        <v>8</v>
      </c>
    </row>
    <row r="4" spans="1:15" x14ac:dyDescent="0.25">
      <c r="A4" s="1" t="s">
        <v>21</v>
      </c>
      <c r="B4" t="s">
        <v>22</v>
      </c>
      <c r="C4" t="s">
        <v>18</v>
      </c>
      <c r="D4">
        <v>25</v>
      </c>
      <c r="E4">
        <v>3</v>
      </c>
      <c r="F4">
        <v>1</v>
      </c>
      <c r="G4">
        <v>0.33</v>
      </c>
      <c r="J4" t="s">
        <v>22</v>
      </c>
      <c r="K4">
        <f>COUNTIF(B2:B78,"K")</f>
        <v>23</v>
      </c>
    </row>
    <row r="5" spans="1:15" x14ac:dyDescent="0.25">
      <c r="A5" s="1" t="s">
        <v>23</v>
      </c>
      <c r="B5" t="s">
        <v>22</v>
      </c>
      <c r="C5" t="s">
        <v>18</v>
      </c>
      <c r="D5">
        <v>25</v>
      </c>
      <c r="E5">
        <v>3</v>
      </c>
      <c r="F5">
        <v>1</v>
      </c>
      <c r="G5">
        <v>0.5</v>
      </c>
      <c r="J5" t="s">
        <v>25</v>
      </c>
      <c r="K5">
        <f>COUNTIF(B2:B78,"R")</f>
        <v>8</v>
      </c>
    </row>
    <row r="6" spans="1:15" x14ac:dyDescent="0.25">
      <c r="A6" s="1" t="s">
        <v>24</v>
      </c>
      <c r="B6" t="s">
        <v>25</v>
      </c>
      <c r="C6" t="s">
        <v>18</v>
      </c>
      <c r="D6">
        <v>25</v>
      </c>
      <c r="E6">
        <v>3</v>
      </c>
      <c r="F6">
        <v>1</v>
      </c>
      <c r="G6">
        <v>0.75</v>
      </c>
      <c r="J6" t="s">
        <v>27</v>
      </c>
      <c r="K6">
        <f>COUNTIF(B2:B78,"G")</f>
        <v>22</v>
      </c>
    </row>
    <row r="7" spans="1:15" x14ac:dyDescent="0.25">
      <c r="A7" s="1" t="s">
        <v>26</v>
      </c>
      <c r="B7" t="s">
        <v>27</v>
      </c>
      <c r="C7" t="s">
        <v>18</v>
      </c>
      <c r="D7">
        <v>25</v>
      </c>
      <c r="E7">
        <v>1</v>
      </c>
      <c r="F7">
        <v>1</v>
      </c>
      <c r="G7">
        <v>0.75</v>
      </c>
      <c r="J7" t="s">
        <v>32</v>
      </c>
      <c r="K7">
        <f>COUNTIF(B2:B78,"P")</f>
        <v>9</v>
      </c>
    </row>
    <row r="8" spans="1:15" x14ac:dyDescent="0.25">
      <c r="A8" s="1" t="s">
        <v>28</v>
      </c>
      <c r="B8" t="s">
        <v>22</v>
      </c>
      <c r="C8" t="s">
        <v>18</v>
      </c>
      <c r="D8">
        <v>25</v>
      </c>
      <c r="E8">
        <v>2</v>
      </c>
      <c r="F8">
        <v>1</v>
      </c>
      <c r="G8">
        <v>1</v>
      </c>
      <c r="J8" t="s">
        <v>68</v>
      </c>
      <c r="K8">
        <v>1</v>
      </c>
    </row>
    <row r="9" spans="1:15" x14ac:dyDescent="0.25">
      <c r="A9" s="1" t="s">
        <v>29</v>
      </c>
      <c r="B9" t="s">
        <v>27</v>
      </c>
      <c r="C9" t="s">
        <v>18</v>
      </c>
      <c r="D9">
        <v>25</v>
      </c>
      <c r="E9">
        <v>3</v>
      </c>
      <c r="F9">
        <v>1.33</v>
      </c>
      <c r="G9">
        <v>0.75</v>
      </c>
    </row>
    <row r="10" spans="1:15" x14ac:dyDescent="0.25">
      <c r="A10" s="1" t="s">
        <v>30</v>
      </c>
      <c r="B10" t="s">
        <v>25</v>
      </c>
      <c r="C10" t="s">
        <v>18</v>
      </c>
      <c r="D10">
        <v>25</v>
      </c>
      <c r="E10">
        <v>1</v>
      </c>
      <c r="F10">
        <v>1</v>
      </c>
      <c r="G10">
        <v>0.67</v>
      </c>
    </row>
    <row r="11" spans="1:15" x14ac:dyDescent="0.25">
      <c r="A11" s="1" t="s">
        <v>31</v>
      </c>
      <c r="B11" t="s">
        <v>32</v>
      </c>
      <c r="C11" t="s">
        <v>18</v>
      </c>
      <c r="D11">
        <v>25</v>
      </c>
      <c r="E11">
        <v>3</v>
      </c>
      <c r="F11">
        <v>1</v>
      </c>
      <c r="G11">
        <v>0.67</v>
      </c>
    </row>
    <row r="12" spans="1:15" x14ac:dyDescent="0.25">
      <c r="A12" s="1" t="s">
        <v>33</v>
      </c>
      <c r="B12" t="s">
        <v>20</v>
      </c>
      <c r="C12" t="s">
        <v>18</v>
      </c>
      <c r="D12">
        <v>25</v>
      </c>
      <c r="E12">
        <v>2</v>
      </c>
      <c r="F12">
        <v>1</v>
      </c>
      <c r="G12">
        <v>0.75</v>
      </c>
    </row>
    <row r="13" spans="1:15" x14ac:dyDescent="0.25">
      <c r="A13" s="1" t="s">
        <v>34</v>
      </c>
      <c r="B13" t="s">
        <v>27</v>
      </c>
      <c r="C13" t="s">
        <v>18</v>
      </c>
      <c r="D13">
        <v>25</v>
      </c>
      <c r="E13">
        <v>1</v>
      </c>
      <c r="F13">
        <v>1</v>
      </c>
      <c r="G13">
        <v>1.25</v>
      </c>
    </row>
    <row r="14" spans="1:15" x14ac:dyDescent="0.25">
      <c r="A14" s="1" t="s">
        <v>35</v>
      </c>
      <c r="B14" t="s">
        <v>27</v>
      </c>
      <c r="C14" t="s">
        <v>18</v>
      </c>
      <c r="D14">
        <v>25</v>
      </c>
      <c r="E14">
        <v>2</v>
      </c>
      <c r="F14">
        <v>1</v>
      </c>
      <c r="G14">
        <v>0.75</v>
      </c>
    </row>
    <row r="15" spans="1:15" x14ac:dyDescent="0.25">
      <c r="A15" s="1" t="s">
        <v>36</v>
      </c>
      <c r="B15" t="s">
        <v>27</v>
      </c>
      <c r="C15" t="s">
        <v>18</v>
      </c>
      <c r="D15">
        <v>25</v>
      </c>
      <c r="E15">
        <v>3</v>
      </c>
      <c r="F15">
        <v>1</v>
      </c>
      <c r="G15">
        <v>0.5</v>
      </c>
    </row>
    <row r="16" spans="1:15" x14ac:dyDescent="0.25">
      <c r="A16" s="1" t="s">
        <v>37</v>
      </c>
      <c r="B16" t="s">
        <v>27</v>
      </c>
      <c r="C16" t="s">
        <v>18</v>
      </c>
      <c r="D16">
        <v>25</v>
      </c>
      <c r="E16">
        <v>2</v>
      </c>
      <c r="F16">
        <v>1</v>
      </c>
      <c r="G16">
        <v>1</v>
      </c>
    </row>
    <row r="17" spans="1:11" x14ac:dyDescent="0.25">
      <c r="A17" s="1" t="s">
        <v>38</v>
      </c>
      <c r="B17" t="s">
        <v>25</v>
      </c>
      <c r="C17" t="s">
        <v>18</v>
      </c>
      <c r="D17">
        <v>25</v>
      </c>
      <c r="E17">
        <v>1</v>
      </c>
      <c r="F17">
        <v>1</v>
      </c>
      <c r="G17">
        <v>1</v>
      </c>
    </row>
    <row r="18" spans="1:11" x14ac:dyDescent="0.25">
      <c r="A18" s="1" t="s">
        <v>39</v>
      </c>
      <c r="B18" t="s">
        <v>22</v>
      </c>
      <c r="C18" t="s">
        <v>18</v>
      </c>
      <c r="D18">
        <v>25</v>
      </c>
      <c r="E18">
        <v>1</v>
      </c>
      <c r="F18">
        <v>1</v>
      </c>
      <c r="G18">
        <v>1</v>
      </c>
    </row>
    <row r="19" spans="1:11" x14ac:dyDescent="0.25">
      <c r="A19" s="1" t="s">
        <v>40</v>
      </c>
      <c r="B19" t="s">
        <v>22</v>
      </c>
      <c r="C19" t="s">
        <v>18</v>
      </c>
      <c r="D19">
        <v>25</v>
      </c>
      <c r="E19">
        <v>2</v>
      </c>
      <c r="F19">
        <v>1</v>
      </c>
      <c r="G19">
        <v>1</v>
      </c>
      <c r="J19" t="s">
        <v>115</v>
      </c>
    </row>
    <row r="20" spans="1:11" x14ac:dyDescent="0.25">
      <c r="A20" s="1" t="s">
        <v>41</v>
      </c>
      <c r="B20" t="s">
        <v>27</v>
      </c>
      <c r="C20" t="s">
        <v>18</v>
      </c>
      <c r="D20">
        <v>25</v>
      </c>
      <c r="E20">
        <v>2</v>
      </c>
      <c r="F20">
        <v>1</v>
      </c>
      <c r="G20">
        <v>1</v>
      </c>
      <c r="J20">
        <v>1</v>
      </c>
      <c r="K20" s="6">
        <f>20/77</f>
        <v>0.25974025974025972</v>
      </c>
    </row>
    <row r="21" spans="1:11" x14ac:dyDescent="0.25">
      <c r="A21" s="1" t="s">
        <v>42</v>
      </c>
      <c r="B21" t="s">
        <v>22</v>
      </c>
      <c r="C21" t="s">
        <v>18</v>
      </c>
      <c r="D21">
        <v>25</v>
      </c>
      <c r="E21">
        <v>3</v>
      </c>
      <c r="F21">
        <v>1</v>
      </c>
      <c r="G21">
        <v>0.5</v>
      </c>
      <c r="J21">
        <v>2</v>
      </c>
      <c r="K21" s="6">
        <f>21/77</f>
        <v>0.27272727272727271</v>
      </c>
    </row>
    <row r="22" spans="1:11" x14ac:dyDescent="0.25">
      <c r="A22" s="1" t="s">
        <v>43</v>
      </c>
      <c r="B22" t="s">
        <v>17</v>
      </c>
      <c r="C22" t="s">
        <v>44</v>
      </c>
      <c r="D22">
        <v>0</v>
      </c>
      <c r="E22">
        <v>2</v>
      </c>
      <c r="F22">
        <v>1</v>
      </c>
      <c r="G22">
        <v>1</v>
      </c>
      <c r="J22">
        <v>3</v>
      </c>
      <c r="K22" s="6">
        <f>36/77</f>
        <v>0.46753246753246752</v>
      </c>
    </row>
    <row r="23" spans="1:11" x14ac:dyDescent="0.25">
      <c r="A23" s="1" t="s">
        <v>45</v>
      </c>
      <c r="B23" t="s">
        <v>22</v>
      </c>
      <c r="C23" t="s">
        <v>18</v>
      </c>
      <c r="D23">
        <v>25</v>
      </c>
      <c r="E23">
        <v>3</v>
      </c>
      <c r="F23">
        <v>1</v>
      </c>
      <c r="G23">
        <v>1</v>
      </c>
    </row>
    <row r="24" spans="1:11" x14ac:dyDescent="0.25">
      <c r="A24" s="1" t="s">
        <v>46</v>
      </c>
      <c r="B24" t="s">
        <v>27</v>
      </c>
      <c r="C24" t="s">
        <v>18</v>
      </c>
      <c r="D24">
        <v>25</v>
      </c>
      <c r="E24">
        <v>3</v>
      </c>
      <c r="F24">
        <v>1</v>
      </c>
      <c r="G24">
        <v>0.75</v>
      </c>
    </row>
    <row r="25" spans="1:11" x14ac:dyDescent="0.25">
      <c r="A25" s="1" t="s">
        <v>47</v>
      </c>
      <c r="B25" t="s">
        <v>25</v>
      </c>
      <c r="C25" t="s">
        <v>18</v>
      </c>
      <c r="D25">
        <v>25</v>
      </c>
      <c r="E25">
        <v>3</v>
      </c>
      <c r="F25">
        <v>1</v>
      </c>
      <c r="G25">
        <v>0.75</v>
      </c>
    </row>
    <row r="26" spans="1:11" x14ac:dyDescent="0.25">
      <c r="A26" s="1" t="s">
        <v>48</v>
      </c>
      <c r="B26" t="s">
        <v>22</v>
      </c>
      <c r="C26" t="s">
        <v>18</v>
      </c>
      <c r="D26">
        <v>25</v>
      </c>
      <c r="E26">
        <v>2</v>
      </c>
      <c r="F26">
        <v>1</v>
      </c>
      <c r="G26">
        <v>1</v>
      </c>
    </row>
    <row r="27" spans="1:11" x14ac:dyDescent="0.25">
      <c r="A27" s="1" t="s">
        <v>49</v>
      </c>
      <c r="B27" t="s">
        <v>22</v>
      </c>
      <c r="C27" t="s">
        <v>18</v>
      </c>
      <c r="D27">
        <v>25</v>
      </c>
      <c r="E27">
        <v>1</v>
      </c>
      <c r="F27">
        <v>1</v>
      </c>
      <c r="G27">
        <v>0.75</v>
      </c>
    </row>
    <row r="28" spans="1:11" x14ac:dyDescent="0.25">
      <c r="A28" s="1" t="s">
        <v>50</v>
      </c>
      <c r="B28" t="s">
        <v>22</v>
      </c>
      <c r="C28" t="s">
        <v>18</v>
      </c>
      <c r="D28">
        <v>25</v>
      </c>
      <c r="E28">
        <v>2</v>
      </c>
      <c r="F28">
        <v>1</v>
      </c>
      <c r="G28" s="7">
        <v>0.8</v>
      </c>
    </row>
    <row r="29" spans="1:11" x14ac:dyDescent="0.25">
      <c r="A29" s="1" t="s">
        <v>51</v>
      </c>
      <c r="B29" t="s">
        <v>32</v>
      </c>
      <c r="C29" t="s">
        <v>18</v>
      </c>
      <c r="D29">
        <v>25</v>
      </c>
      <c r="E29">
        <v>3</v>
      </c>
      <c r="F29">
        <v>1.25</v>
      </c>
      <c r="G29">
        <v>0.67</v>
      </c>
    </row>
    <row r="30" spans="1:11" x14ac:dyDescent="0.25">
      <c r="A30" s="1" t="s">
        <v>52</v>
      </c>
      <c r="B30" t="s">
        <v>22</v>
      </c>
      <c r="C30" t="s">
        <v>18</v>
      </c>
      <c r="D30">
        <v>25</v>
      </c>
      <c r="E30">
        <v>3</v>
      </c>
      <c r="F30">
        <v>1.33</v>
      </c>
      <c r="G30">
        <v>0.67</v>
      </c>
    </row>
    <row r="31" spans="1:11" x14ac:dyDescent="0.25">
      <c r="A31" s="1" t="s">
        <v>53</v>
      </c>
      <c r="B31" t="s">
        <v>32</v>
      </c>
      <c r="C31" t="s">
        <v>18</v>
      </c>
      <c r="D31">
        <v>25</v>
      </c>
      <c r="E31">
        <v>2</v>
      </c>
      <c r="F31">
        <v>1</v>
      </c>
      <c r="G31">
        <v>0.75</v>
      </c>
    </row>
    <row r="32" spans="1:11" x14ac:dyDescent="0.25">
      <c r="A32" s="1" t="s">
        <v>54</v>
      </c>
      <c r="B32" t="s">
        <v>32</v>
      </c>
      <c r="C32" t="s">
        <v>18</v>
      </c>
      <c r="D32">
        <v>25</v>
      </c>
      <c r="E32">
        <v>1</v>
      </c>
      <c r="F32">
        <v>1</v>
      </c>
      <c r="G32">
        <v>0.88</v>
      </c>
      <c r="J32" t="s">
        <v>116</v>
      </c>
    </row>
    <row r="33" spans="1:11" x14ac:dyDescent="0.25">
      <c r="A33" s="1" t="s">
        <v>55</v>
      </c>
      <c r="B33" t="s">
        <v>27</v>
      </c>
      <c r="C33" t="s">
        <v>18</v>
      </c>
      <c r="D33">
        <v>25</v>
      </c>
      <c r="E33">
        <v>2</v>
      </c>
      <c r="F33">
        <v>1</v>
      </c>
      <c r="G33">
        <v>0.75</v>
      </c>
      <c r="J33">
        <v>0.33</v>
      </c>
      <c r="K33">
        <f>COUNTIF($G$2:$G$78,J33)</f>
        <v>3</v>
      </c>
    </row>
    <row r="34" spans="1:11" x14ac:dyDescent="0.25">
      <c r="A34" s="1" t="s">
        <v>56</v>
      </c>
      <c r="B34" t="s">
        <v>32</v>
      </c>
      <c r="C34" t="s">
        <v>18</v>
      </c>
      <c r="D34">
        <v>25</v>
      </c>
      <c r="E34">
        <v>3</v>
      </c>
      <c r="F34">
        <v>1</v>
      </c>
      <c r="G34">
        <v>0.88</v>
      </c>
      <c r="J34">
        <v>0.5</v>
      </c>
      <c r="K34">
        <f t="shared" ref="K34:K44" si="0">COUNTIF($G$2:$G$78,J34)</f>
        <v>7</v>
      </c>
    </row>
    <row r="35" spans="1:11" x14ac:dyDescent="0.25">
      <c r="A35" s="1" t="s">
        <v>57</v>
      </c>
      <c r="B35" t="s">
        <v>32</v>
      </c>
      <c r="C35" t="s">
        <v>18</v>
      </c>
      <c r="D35">
        <v>25</v>
      </c>
      <c r="E35">
        <v>3</v>
      </c>
      <c r="F35">
        <v>1</v>
      </c>
      <c r="G35">
        <v>0.25</v>
      </c>
      <c r="J35">
        <v>0.67</v>
      </c>
      <c r="K35">
        <f t="shared" si="0"/>
        <v>13</v>
      </c>
    </row>
    <row r="36" spans="1:11" x14ac:dyDescent="0.25">
      <c r="A36" s="1" t="s">
        <v>58</v>
      </c>
      <c r="B36" t="s">
        <v>32</v>
      </c>
      <c r="C36" t="s">
        <v>18</v>
      </c>
      <c r="D36">
        <v>25</v>
      </c>
      <c r="E36">
        <v>3</v>
      </c>
      <c r="F36">
        <v>1</v>
      </c>
      <c r="G36">
        <v>0.33</v>
      </c>
      <c r="J36">
        <v>0.75</v>
      </c>
      <c r="K36">
        <f t="shared" si="0"/>
        <v>16</v>
      </c>
    </row>
    <row r="37" spans="1:11" x14ac:dyDescent="0.25">
      <c r="A37" s="1" t="s">
        <v>59</v>
      </c>
      <c r="B37" t="s">
        <v>20</v>
      </c>
      <c r="C37" t="s">
        <v>18</v>
      </c>
      <c r="D37">
        <v>25</v>
      </c>
      <c r="E37">
        <v>2</v>
      </c>
      <c r="F37">
        <v>1</v>
      </c>
      <c r="G37">
        <v>1</v>
      </c>
      <c r="J37">
        <v>0.88</v>
      </c>
      <c r="K37">
        <f t="shared" si="0"/>
        <v>2</v>
      </c>
    </row>
    <row r="38" spans="1:11" x14ac:dyDescent="0.25">
      <c r="A38" s="1" t="s">
        <v>60</v>
      </c>
      <c r="B38" t="s">
        <v>27</v>
      </c>
      <c r="C38" t="s">
        <v>18</v>
      </c>
      <c r="D38">
        <v>25</v>
      </c>
      <c r="E38">
        <v>1</v>
      </c>
      <c r="F38">
        <v>1</v>
      </c>
      <c r="G38">
        <v>0.75</v>
      </c>
      <c r="J38">
        <v>1</v>
      </c>
      <c r="K38">
        <f t="shared" si="0"/>
        <v>30</v>
      </c>
    </row>
    <row r="39" spans="1:11" x14ac:dyDescent="0.25">
      <c r="A39" s="1" t="s">
        <v>61</v>
      </c>
      <c r="B39" t="s">
        <v>32</v>
      </c>
      <c r="C39" t="s">
        <v>18</v>
      </c>
      <c r="D39">
        <v>25</v>
      </c>
      <c r="E39">
        <v>1</v>
      </c>
      <c r="F39">
        <v>1</v>
      </c>
      <c r="G39">
        <v>1.33</v>
      </c>
      <c r="J39">
        <v>1.33</v>
      </c>
      <c r="K39">
        <f t="shared" si="0"/>
        <v>1</v>
      </c>
    </row>
    <row r="40" spans="1:11" x14ac:dyDescent="0.25">
      <c r="A40" s="1" t="s">
        <v>62</v>
      </c>
      <c r="B40" t="s">
        <v>22</v>
      </c>
      <c r="C40" t="s">
        <v>18</v>
      </c>
      <c r="D40">
        <v>100</v>
      </c>
      <c r="E40">
        <v>3</v>
      </c>
      <c r="F40">
        <v>1</v>
      </c>
      <c r="G40">
        <v>1</v>
      </c>
      <c r="J40">
        <v>1.5</v>
      </c>
      <c r="K40">
        <f t="shared" si="0"/>
        <v>1</v>
      </c>
    </row>
    <row r="41" spans="1:11" x14ac:dyDescent="0.25">
      <c r="A41" s="1" t="s">
        <v>63</v>
      </c>
      <c r="B41" t="s">
        <v>22</v>
      </c>
      <c r="C41" t="s">
        <v>18</v>
      </c>
      <c r="D41">
        <v>100</v>
      </c>
      <c r="E41">
        <v>3</v>
      </c>
      <c r="F41">
        <v>1.3</v>
      </c>
      <c r="G41">
        <v>0.75</v>
      </c>
      <c r="J41">
        <v>1.1299999999999999</v>
      </c>
      <c r="K41">
        <f t="shared" si="0"/>
        <v>1</v>
      </c>
    </row>
    <row r="42" spans="1:11" x14ac:dyDescent="0.25">
      <c r="A42" s="1" t="s">
        <v>64</v>
      </c>
      <c r="B42" t="s">
        <v>27</v>
      </c>
      <c r="C42" t="s">
        <v>18</v>
      </c>
      <c r="D42">
        <v>25</v>
      </c>
      <c r="E42">
        <v>2</v>
      </c>
      <c r="F42">
        <v>1</v>
      </c>
      <c r="G42">
        <v>1.5</v>
      </c>
      <c r="J42">
        <v>0.25</v>
      </c>
      <c r="K42">
        <f t="shared" si="0"/>
        <v>1</v>
      </c>
    </row>
    <row r="43" spans="1:11" x14ac:dyDescent="0.25">
      <c r="A43" s="1" t="s">
        <v>65</v>
      </c>
      <c r="B43" t="s">
        <v>20</v>
      </c>
      <c r="C43" t="s">
        <v>18</v>
      </c>
      <c r="D43">
        <v>25</v>
      </c>
      <c r="E43">
        <v>2</v>
      </c>
      <c r="F43">
        <v>1</v>
      </c>
      <c r="G43">
        <v>0.67</v>
      </c>
      <c r="J43">
        <v>1.25</v>
      </c>
      <c r="K43">
        <f t="shared" si="0"/>
        <v>1</v>
      </c>
    </row>
    <row r="44" spans="1:11" x14ac:dyDescent="0.25">
      <c r="A44" s="1" t="s">
        <v>66</v>
      </c>
      <c r="B44" t="s">
        <v>27</v>
      </c>
      <c r="C44" t="s">
        <v>18</v>
      </c>
      <c r="D44">
        <v>25</v>
      </c>
      <c r="E44">
        <v>2</v>
      </c>
      <c r="F44">
        <v>1</v>
      </c>
      <c r="G44">
        <v>1</v>
      </c>
      <c r="J44">
        <v>0.8</v>
      </c>
      <c r="K44">
        <f t="shared" si="0"/>
        <v>1</v>
      </c>
    </row>
    <row r="45" spans="1:11" x14ac:dyDescent="0.25">
      <c r="A45" s="1" t="s">
        <v>67</v>
      </c>
      <c r="B45" t="s">
        <v>68</v>
      </c>
      <c r="C45" t="s">
        <v>44</v>
      </c>
      <c r="D45">
        <v>25</v>
      </c>
      <c r="E45">
        <v>2</v>
      </c>
      <c r="F45">
        <v>1</v>
      </c>
      <c r="G45">
        <v>1</v>
      </c>
    </row>
    <row r="46" spans="1:11" x14ac:dyDescent="0.25">
      <c r="A46" s="1" t="s">
        <v>69</v>
      </c>
      <c r="B46" t="s">
        <v>25</v>
      </c>
      <c r="C46" t="s">
        <v>18</v>
      </c>
      <c r="D46">
        <v>25</v>
      </c>
      <c r="E46">
        <v>3</v>
      </c>
      <c r="F46">
        <v>1</v>
      </c>
      <c r="G46">
        <v>1</v>
      </c>
    </row>
    <row r="47" spans="1:11" x14ac:dyDescent="0.25">
      <c r="A47" s="1" t="s">
        <v>70</v>
      </c>
      <c r="B47" t="s">
        <v>25</v>
      </c>
      <c r="C47" t="s">
        <v>18</v>
      </c>
      <c r="D47">
        <v>25</v>
      </c>
      <c r="E47">
        <v>3</v>
      </c>
      <c r="F47">
        <v>1</v>
      </c>
      <c r="G47">
        <v>1</v>
      </c>
    </row>
    <row r="48" spans="1:11" x14ac:dyDescent="0.25">
      <c r="A48" s="1" t="s">
        <v>71</v>
      </c>
      <c r="B48" t="s">
        <v>22</v>
      </c>
      <c r="C48" t="s">
        <v>18</v>
      </c>
      <c r="D48">
        <v>25</v>
      </c>
      <c r="E48">
        <v>3</v>
      </c>
      <c r="F48">
        <v>1.5</v>
      </c>
      <c r="G48">
        <v>0.67</v>
      </c>
    </row>
    <row r="49" spans="1:11" x14ac:dyDescent="0.25">
      <c r="A49" s="1" t="s">
        <v>72</v>
      </c>
      <c r="B49" t="s">
        <v>27</v>
      </c>
      <c r="C49" t="s">
        <v>18</v>
      </c>
      <c r="D49">
        <v>25</v>
      </c>
      <c r="E49">
        <v>1</v>
      </c>
      <c r="F49">
        <v>1</v>
      </c>
      <c r="G49">
        <v>1</v>
      </c>
      <c r="J49" t="s">
        <v>117</v>
      </c>
    </row>
    <row r="50" spans="1:11" x14ac:dyDescent="0.25">
      <c r="A50" s="1" t="s">
        <v>73</v>
      </c>
      <c r="B50" t="s">
        <v>22</v>
      </c>
      <c r="C50" t="s">
        <v>18</v>
      </c>
      <c r="D50">
        <v>25</v>
      </c>
      <c r="E50">
        <v>2</v>
      </c>
      <c r="F50">
        <v>1</v>
      </c>
      <c r="G50">
        <v>0.67</v>
      </c>
      <c r="J50">
        <v>25</v>
      </c>
      <c r="K50">
        <f>COUNTIF($D$2:$D$78,J50)</f>
        <v>63</v>
      </c>
    </row>
    <row r="51" spans="1:11" x14ac:dyDescent="0.25">
      <c r="A51" s="1" t="s">
        <v>74</v>
      </c>
      <c r="B51" t="s">
        <v>22</v>
      </c>
      <c r="C51" t="s">
        <v>18</v>
      </c>
      <c r="D51">
        <v>25</v>
      </c>
      <c r="E51">
        <v>3</v>
      </c>
      <c r="F51">
        <v>1.33</v>
      </c>
      <c r="G51">
        <v>0.67</v>
      </c>
      <c r="J51">
        <v>0</v>
      </c>
      <c r="K51">
        <f t="shared" ref="K51:K52" si="1">COUNTIF($D$2:$D$78,J51)</f>
        <v>8</v>
      </c>
    </row>
    <row r="52" spans="1:11" x14ac:dyDescent="0.25">
      <c r="A52" s="1" t="s">
        <v>75</v>
      </c>
      <c r="B52" t="s">
        <v>22</v>
      </c>
      <c r="C52" t="s">
        <v>18</v>
      </c>
      <c r="D52">
        <v>25</v>
      </c>
      <c r="E52">
        <v>3</v>
      </c>
      <c r="F52">
        <v>1</v>
      </c>
      <c r="G52">
        <v>1</v>
      </c>
      <c r="J52">
        <v>100</v>
      </c>
      <c r="K52">
        <f t="shared" si="1"/>
        <v>6</v>
      </c>
    </row>
    <row r="53" spans="1:11" x14ac:dyDescent="0.25">
      <c r="A53" s="1" t="s">
        <v>76</v>
      </c>
      <c r="B53" t="s">
        <v>27</v>
      </c>
      <c r="C53" t="s">
        <v>18</v>
      </c>
      <c r="D53">
        <v>25</v>
      </c>
      <c r="E53">
        <v>3</v>
      </c>
      <c r="F53">
        <v>1.25</v>
      </c>
      <c r="G53">
        <v>0.5</v>
      </c>
    </row>
    <row r="54" spans="1:11" x14ac:dyDescent="0.25">
      <c r="A54" s="1" t="s">
        <v>77</v>
      </c>
      <c r="B54" t="s">
        <v>32</v>
      </c>
      <c r="C54" t="s">
        <v>18</v>
      </c>
      <c r="D54">
        <v>25</v>
      </c>
      <c r="E54">
        <v>3</v>
      </c>
      <c r="F54">
        <v>1.33</v>
      </c>
      <c r="G54">
        <v>0.67</v>
      </c>
    </row>
    <row r="55" spans="1:11" x14ac:dyDescent="0.25">
      <c r="A55" s="1" t="s">
        <v>78</v>
      </c>
      <c r="B55" t="s">
        <v>22</v>
      </c>
      <c r="C55" t="s">
        <v>18</v>
      </c>
      <c r="D55">
        <v>100</v>
      </c>
      <c r="E55">
        <v>3</v>
      </c>
      <c r="F55">
        <v>1</v>
      </c>
      <c r="G55">
        <v>1</v>
      </c>
    </row>
    <row r="56" spans="1:11" x14ac:dyDescent="0.25">
      <c r="A56" s="1" t="s">
        <v>79</v>
      </c>
      <c r="B56" t="s">
        <v>20</v>
      </c>
      <c r="C56" t="s">
        <v>18</v>
      </c>
      <c r="D56">
        <v>0</v>
      </c>
      <c r="E56">
        <v>3</v>
      </c>
      <c r="F56">
        <v>0.5</v>
      </c>
      <c r="G56">
        <v>1</v>
      </c>
    </row>
    <row r="57" spans="1:11" x14ac:dyDescent="0.25">
      <c r="A57" s="1" t="s">
        <v>80</v>
      </c>
      <c r="B57" t="s">
        <v>20</v>
      </c>
      <c r="C57" t="s">
        <v>18</v>
      </c>
      <c r="D57">
        <v>0</v>
      </c>
      <c r="E57">
        <v>3</v>
      </c>
      <c r="F57">
        <v>0.5</v>
      </c>
      <c r="G57">
        <v>1</v>
      </c>
    </row>
    <row r="58" spans="1:11" x14ac:dyDescent="0.25">
      <c r="A58" s="1" t="s">
        <v>81</v>
      </c>
      <c r="B58" t="s">
        <v>20</v>
      </c>
      <c r="C58" t="s">
        <v>18</v>
      </c>
      <c r="D58">
        <v>25</v>
      </c>
      <c r="E58">
        <v>3</v>
      </c>
      <c r="F58">
        <v>1</v>
      </c>
      <c r="G58">
        <v>0.5</v>
      </c>
    </row>
    <row r="59" spans="1:11" x14ac:dyDescent="0.25">
      <c r="A59" s="1" t="s">
        <v>82</v>
      </c>
      <c r="B59" t="s">
        <v>20</v>
      </c>
      <c r="C59" t="s">
        <v>44</v>
      </c>
      <c r="D59">
        <v>0</v>
      </c>
      <c r="E59">
        <v>1</v>
      </c>
      <c r="F59">
        <v>1</v>
      </c>
      <c r="G59">
        <v>0.67</v>
      </c>
    </row>
    <row r="60" spans="1:11" x14ac:dyDescent="0.25">
      <c r="A60" s="1" t="s">
        <v>83</v>
      </c>
      <c r="B60" t="s">
        <v>22</v>
      </c>
      <c r="C60" t="s">
        <v>18</v>
      </c>
      <c r="D60">
        <v>25</v>
      </c>
      <c r="E60">
        <v>2</v>
      </c>
      <c r="F60">
        <v>1.33</v>
      </c>
      <c r="G60">
        <v>0.75</v>
      </c>
    </row>
    <row r="61" spans="1:11" x14ac:dyDescent="0.25">
      <c r="A61" s="1" t="s">
        <v>84</v>
      </c>
      <c r="B61" t="s">
        <v>27</v>
      </c>
      <c r="C61" t="s">
        <v>18</v>
      </c>
      <c r="D61">
        <v>25</v>
      </c>
      <c r="E61">
        <v>3</v>
      </c>
      <c r="F61">
        <v>1</v>
      </c>
      <c r="G61">
        <v>0.5</v>
      </c>
    </row>
    <row r="62" spans="1:11" x14ac:dyDescent="0.25">
      <c r="A62" s="1" t="s">
        <v>85</v>
      </c>
      <c r="B62" t="s">
        <v>22</v>
      </c>
      <c r="C62" t="s">
        <v>18</v>
      </c>
      <c r="D62">
        <v>25</v>
      </c>
      <c r="E62">
        <v>3</v>
      </c>
      <c r="F62">
        <v>1</v>
      </c>
      <c r="G62">
        <v>0.5</v>
      </c>
    </row>
    <row r="63" spans="1:11" x14ac:dyDescent="0.25">
      <c r="A63" s="1" t="s">
        <v>86</v>
      </c>
      <c r="B63" t="s">
        <v>25</v>
      </c>
      <c r="C63" t="s">
        <v>18</v>
      </c>
      <c r="D63">
        <v>25</v>
      </c>
      <c r="E63">
        <v>1</v>
      </c>
      <c r="F63">
        <v>1</v>
      </c>
      <c r="G63">
        <v>1.1299999999999999</v>
      </c>
    </row>
    <row r="64" spans="1:11" x14ac:dyDescent="0.25">
      <c r="A64" s="1" t="s">
        <v>87</v>
      </c>
      <c r="B64" t="s">
        <v>22</v>
      </c>
      <c r="C64" t="s">
        <v>18</v>
      </c>
      <c r="D64">
        <v>25</v>
      </c>
      <c r="E64">
        <v>1</v>
      </c>
      <c r="F64">
        <v>1</v>
      </c>
      <c r="G64">
        <v>1</v>
      </c>
    </row>
    <row r="65" spans="1:7" x14ac:dyDescent="0.25">
      <c r="A65" s="1" t="s">
        <v>88</v>
      </c>
      <c r="B65" t="s">
        <v>17</v>
      </c>
      <c r="C65" t="s">
        <v>18</v>
      </c>
      <c r="D65">
        <v>0</v>
      </c>
      <c r="E65">
        <v>1</v>
      </c>
      <c r="F65">
        <v>0.83</v>
      </c>
      <c r="G65">
        <v>1</v>
      </c>
    </row>
    <row r="66" spans="1:7" x14ac:dyDescent="0.25">
      <c r="A66" s="1" t="s">
        <v>89</v>
      </c>
      <c r="B66" t="s">
        <v>17</v>
      </c>
      <c r="C66" t="s">
        <v>18</v>
      </c>
      <c r="D66">
        <v>0</v>
      </c>
      <c r="E66">
        <v>1</v>
      </c>
      <c r="F66">
        <v>1</v>
      </c>
      <c r="G66">
        <v>0.67</v>
      </c>
    </row>
    <row r="67" spans="1:7" x14ac:dyDescent="0.25">
      <c r="A67" s="1" t="s">
        <v>90</v>
      </c>
      <c r="B67" t="s">
        <v>17</v>
      </c>
      <c r="C67" t="s">
        <v>18</v>
      </c>
      <c r="D67">
        <v>0</v>
      </c>
      <c r="E67">
        <v>1</v>
      </c>
      <c r="F67">
        <v>1</v>
      </c>
      <c r="G67">
        <v>0.67</v>
      </c>
    </row>
    <row r="68" spans="1:7" x14ac:dyDescent="0.25">
      <c r="A68" s="1" t="s">
        <v>91</v>
      </c>
      <c r="B68" t="s">
        <v>22</v>
      </c>
      <c r="C68" t="s">
        <v>18</v>
      </c>
      <c r="D68">
        <v>25</v>
      </c>
      <c r="E68">
        <v>2</v>
      </c>
      <c r="F68">
        <v>1</v>
      </c>
      <c r="G68">
        <v>0.75</v>
      </c>
    </row>
    <row r="69" spans="1:7" x14ac:dyDescent="0.25">
      <c r="A69" s="1" t="s">
        <v>92</v>
      </c>
      <c r="B69" t="s">
        <v>22</v>
      </c>
      <c r="C69" t="s">
        <v>18</v>
      </c>
      <c r="D69">
        <v>25</v>
      </c>
      <c r="E69">
        <v>1</v>
      </c>
      <c r="F69">
        <v>1</v>
      </c>
      <c r="G69">
        <v>1</v>
      </c>
    </row>
    <row r="70" spans="1:7" x14ac:dyDescent="0.25">
      <c r="A70" s="1" t="s">
        <v>93</v>
      </c>
      <c r="B70" t="s">
        <v>17</v>
      </c>
      <c r="C70" t="s">
        <v>18</v>
      </c>
      <c r="D70">
        <v>25</v>
      </c>
      <c r="E70">
        <v>2</v>
      </c>
      <c r="F70">
        <v>1</v>
      </c>
      <c r="G70">
        <v>1</v>
      </c>
    </row>
    <row r="71" spans="1:7" x14ac:dyDescent="0.25">
      <c r="A71" s="1" t="s">
        <v>94</v>
      </c>
      <c r="B71" t="s">
        <v>27</v>
      </c>
      <c r="C71" t="s">
        <v>18</v>
      </c>
      <c r="D71">
        <v>100</v>
      </c>
      <c r="E71">
        <v>3</v>
      </c>
      <c r="F71">
        <v>1</v>
      </c>
      <c r="G71">
        <v>1</v>
      </c>
    </row>
    <row r="72" spans="1:7" x14ac:dyDescent="0.25">
      <c r="A72" s="1" t="s">
        <v>95</v>
      </c>
      <c r="B72" t="s">
        <v>27</v>
      </c>
      <c r="C72" t="s">
        <v>18</v>
      </c>
      <c r="D72">
        <v>100</v>
      </c>
      <c r="E72">
        <v>3</v>
      </c>
      <c r="F72">
        <v>1.5</v>
      </c>
      <c r="G72">
        <v>1</v>
      </c>
    </row>
    <row r="73" spans="1:7" x14ac:dyDescent="0.25">
      <c r="A73" s="1" t="s">
        <v>96</v>
      </c>
      <c r="B73" t="s">
        <v>27</v>
      </c>
      <c r="C73" t="s">
        <v>18</v>
      </c>
      <c r="D73">
        <v>100</v>
      </c>
      <c r="E73">
        <v>3</v>
      </c>
      <c r="F73">
        <v>1</v>
      </c>
      <c r="G73">
        <v>1</v>
      </c>
    </row>
    <row r="74" spans="1:7" x14ac:dyDescent="0.25">
      <c r="A74" s="1" t="s">
        <v>97</v>
      </c>
      <c r="B74" t="s">
        <v>27</v>
      </c>
      <c r="C74" t="s">
        <v>18</v>
      </c>
      <c r="D74">
        <v>25</v>
      </c>
      <c r="E74">
        <v>3</v>
      </c>
      <c r="F74">
        <v>1</v>
      </c>
      <c r="G74">
        <v>0.75</v>
      </c>
    </row>
    <row r="75" spans="1:7" x14ac:dyDescent="0.25">
      <c r="A75" s="1" t="s">
        <v>98</v>
      </c>
      <c r="B75" t="s">
        <v>27</v>
      </c>
      <c r="C75" t="s">
        <v>18</v>
      </c>
      <c r="D75">
        <v>25</v>
      </c>
      <c r="E75">
        <v>2</v>
      </c>
      <c r="F75">
        <v>1</v>
      </c>
      <c r="G75">
        <v>1</v>
      </c>
    </row>
    <row r="76" spans="1:7" x14ac:dyDescent="0.25">
      <c r="A76" s="1" t="s">
        <v>99</v>
      </c>
      <c r="B76" t="s">
        <v>25</v>
      </c>
      <c r="C76" t="s">
        <v>18</v>
      </c>
      <c r="D76">
        <v>25</v>
      </c>
      <c r="E76">
        <v>1</v>
      </c>
      <c r="F76">
        <v>1</v>
      </c>
      <c r="G76">
        <v>0.67</v>
      </c>
    </row>
    <row r="77" spans="1:7" x14ac:dyDescent="0.25">
      <c r="A77" s="1" t="s">
        <v>100</v>
      </c>
      <c r="B77" t="s">
        <v>27</v>
      </c>
      <c r="C77" t="s">
        <v>18</v>
      </c>
      <c r="D77">
        <v>25</v>
      </c>
      <c r="E77">
        <v>1</v>
      </c>
      <c r="F77">
        <v>1</v>
      </c>
      <c r="G77">
        <v>1</v>
      </c>
    </row>
    <row r="78" spans="1:7" x14ac:dyDescent="0.25">
      <c r="A78" s="1" t="s">
        <v>101</v>
      </c>
      <c r="B78" t="s">
        <v>27</v>
      </c>
      <c r="C78" t="s">
        <v>18</v>
      </c>
      <c r="D78">
        <v>25</v>
      </c>
      <c r="E78">
        <v>1</v>
      </c>
      <c r="F78">
        <v>1</v>
      </c>
      <c r="G78">
        <v>0.75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topLeftCell="G1" workbookViewId="0">
      <selection activeCell="N1" sqref="N1"/>
    </sheetView>
  </sheetViews>
  <sheetFormatPr defaultRowHeight="15" x14ac:dyDescent="0.25"/>
  <cols>
    <col min="13" max="13" width="17.42578125" customWidth="1"/>
  </cols>
  <sheetData>
    <row r="1" spans="1:24" x14ac:dyDescent="0.25">
      <c r="A1" s="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14</v>
      </c>
      <c r="K1" t="s">
        <v>15</v>
      </c>
      <c r="N1" s="5" t="s">
        <v>3</v>
      </c>
      <c r="O1" s="5" t="s">
        <v>4</v>
      </c>
      <c r="P1" s="5" t="s">
        <v>5</v>
      </c>
      <c r="Q1" s="5" t="s">
        <v>6</v>
      </c>
      <c r="R1" s="5" t="s">
        <v>7</v>
      </c>
      <c r="S1" s="5" t="s">
        <v>8</v>
      </c>
      <c r="T1" s="5" t="s">
        <v>9</v>
      </c>
      <c r="U1" s="5" t="s">
        <v>10</v>
      </c>
      <c r="V1" s="5" t="s">
        <v>14</v>
      </c>
      <c r="W1" s="5" t="s">
        <v>15</v>
      </c>
      <c r="X1" s="5"/>
    </row>
    <row r="2" spans="1:24" x14ac:dyDescent="0.25">
      <c r="A2" s="1" t="s">
        <v>16</v>
      </c>
      <c r="B2">
        <v>70</v>
      </c>
      <c r="C2">
        <v>4</v>
      </c>
      <c r="D2">
        <v>1</v>
      </c>
      <c r="E2">
        <v>130</v>
      </c>
      <c r="F2">
        <v>10</v>
      </c>
      <c r="G2">
        <v>5</v>
      </c>
      <c r="H2">
        <v>6</v>
      </c>
      <c r="I2">
        <v>280</v>
      </c>
      <c r="J2">
        <v>0.33</v>
      </c>
      <c r="K2">
        <v>68.402973000000003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x14ac:dyDescent="0.25">
      <c r="A3" s="1" t="s">
        <v>19</v>
      </c>
      <c r="B3">
        <v>120</v>
      </c>
      <c r="C3">
        <v>3</v>
      </c>
      <c r="D3">
        <v>5</v>
      </c>
      <c r="E3">
        <v>15</v>
      </c>
      <c r="F3">
        <v>2</v>
      </c>
      <c r="G3">
        <v>8</v>
      </c>
      <c r="H3">
        <v>8</v>
      </c>
      <c r="I3">
        <v>135</v>
      </c>
      <c r="J3">
        <v>1</v>
      </c>
      <c r="K3">
        <v>33.983679000000002</v>
      </c>
      <c r="M3" s="3" t="s">
        <v>102</v>
      </c>
      <c r="N3" s="3">
        <v>106.88311688311688</v>
      </c>
      <c r="O3" s="3">
        <v>2.5454545454545454</v>
      </c>
      <c r="P3" s="3">
        <v>1.0129870129870129</v>
      </c>
      <c r="Q3" s="3">
        <v>159.67532467532467</v>
      </c>
      <c r="R3" s="3">
        <v>2.1519480519480516</v>
      </c>
      <c r="S3" s="3">
        <v>14.597402597402597</v>
      </c>
      <c r="T3" s="3">
        <v>6.9220779220779223</v>
      </c>
      <c r="U3" s="3">
        <v>96.077922077922082</v>
      </c>
      <c r="V3" s="3">
        <v>0.82103896103896135</v>
      </c>
      <c r="W3" s="3">
        <v>42.665704987012987</v>
      </c>
    </row>
    <row r="4" spans="1:24" x14ac:dyDescent="0.25">
      <c r="A4" s="1" t="s">
        <v>21</v>
      </c>
      <c r="B4">
        <v>70</v>
      </c>
      <c r="C4">
        <v>4</v>
      </c>
      <c r="D4">
        <v>1</v>
      </c>
      <c r="E4">
        <v>260</v>
      </c>
      <c r="F4">
        <v>9</v>
      </c>
      <c r="G4">
        <v>7</v>
      </c>
      <c r="H4">
        <v>5</v>
      </c>
      <c r="I4">
        <v>320</v>
      </c>
      <c r="J4">
        <v>0.33</v>
      </c>
      <c r="K4">
        <v>59.425505000000001</v>
      </c>
      <c r="M4" s="3" t="s">
        <v>103</v>
      </c>
      <c r="N4" s="3">
        <v>2.220421439523522</v>
      </c>
      <c r="O4" s="3">
        <v>0.12476287083495505</v>
      </c>
      <c r="P4" s="3">
        <v>0.11469819306919282</v>
      </c>
      <c r="Q4" s="3">
        <v>9.5535766914955804</v>
      </c>
      <c r="R4" s="3">
        <v>0.27160953129469584</v>
      </c>
      <c r="S4" s="3">
        <v>0.48763232435152865</v>
      </c>
      <c r="T4" s="3">
        <v>0.50654170161713408</v>
      </c>
      <c r="U4" s="3">
        <v>8.1238862475256397</v>
      </c>
      <c r="V4" s="3">
        <v>2.6520465288871146E-2</v>
      </c>
      <c r="W4" s="3">
        <v>1.600837122931049</v>
      </c>
    </row>
    <row r="5" spans="1:24" x14ac:dyDescent="0.25">
      <c r="A5" s="1" t="s">
        <v>23</v>
      </c>
      <c r="B5">
        <v>50</v>
      </c>
      <c r="C5">
        <v>4</v>
      </c>
      <c r="D5">
        <v>0</v>
      </c>
      <c r="E5">
        <v>140</v>
      </c>
      <c r="F5">
        <v>14</v>
      </c>
      <c r="G5">
        <v>8</v>
      </c>
      <c r="H5">
        <v>0</v>
      </c>
      <c r="I5">
        <v>330</v>
      </c>
      <c r="J5">
        <v>0.5</v>
      </c>
      <c r="K5">
        <v>93.704911999999993</v>
      </c>
      <c r="M5" s="3" t="s">
        <v>104</v>
      </c>
      <c r="N5" s="3">
        <v>110</v>
      </c>
      <c r="O5" s="3">
        <v>3</v>
      </c>
      <c r="P5" s="3">
        <v>1</v>
      </c>
      <c r="Q5" s="3">
        <v>180</v>
      </c>
      <c r="R5" s="3">
        <v>2</v>
      </c>
      <c r="S5" s="3">
        <v>14</v>
      </c>
      <c r="T5" s="3">
        <v>7</v>
      </c>
      <c r="U5" s="3">
        <v>90</v>
      </c>
      <c r="V5" s="3">
        <v>0.75</v>
      </c>
      <c r="W5" s="3">
        <v>40.400207999999999</v>
      </c>
    </row>
    <row r="6" spans="1:24" x14ac:dyDescent="0.25">
      <c r="A6" s="1" t="s">
        <v>24</v>
      </c>
      <c r="B6">
        <v>110</v>
      </c>
      <c r="C6">
        <v>2</v>
      </c>
      <c r="D6">
        <v>2</v>
      </c>
      <c r="E6">
        <v>200</v>
      </c>
      <c r="F6">
        <v>1</v>
      </c>
      <c r="G6">
        <v>14</v>
      </c>
      <c r="H6">
        <v>8</v>
      </c>
      <c r="I6">
        <v>-1</v>
      </c>
      <c r="J6">
        <v>0.75</v>
      </c>
      <c r="K6">
        <v>34.384842999999996</v>
      </c>
      <c r="M6" s="3" t="s">
        <v>105</v>
      </c>
      <c r="N6" s="3">
        <v>110</v>
      </c>
      <c r="O6" s="3">
        <v>3</v>
      </c>
      <c r="P6" s="3">
        <v>1</v>
      </c>
      <c r="Q6" s="3">
        <v>0</v>
      </c>
      <c r="R6" s="3">
        <v>0</v>
      </c>
      <c r="S6" s="3">
        <v>15</v>
      </c>
      <c r="T6" s="3">
        <v>3</v>
      </c>
      <c r="U6" s="3">
        <v>35</v>
      </c>
      <c r="V6" s="3">
        <v>1</v>
      </c>
      <c r="W6" s="3" t="e">
        <v>#N/A</v>
      </c>
    </row>
    <row r="7" spans="1:24" x14ac:dyDescent="0.25">
      <c r="A7" s="1" t="s">
        <v>26</v>
      </c>
      <c r="B7">
        <v>110</v>
      </c>
      <c r="C7">
        <v>2</v>
      </c>
      <c r="D7">
        <v>2</v>
      </c>
      <c r="E7">
        <v>180</v>
      </c>
      <c r="F7">
        <v>1.5</v>
      </c>
      <c r="G7">
        <v>10.5</v>
      </c>
      <c r="H7">
        <v>10</v>
      </c>
      <c r="I7">
        <v>70</v>
      </c>
      <c r="J7">
        <v>0.75</v>
      </c>
      <c r="K7">
        <v>29.509540999999999</v>
      </c>
      <c r="M7" s="3" t="s">
        <v>106</v>
      </c>
      <c r="N7" s="3">
        <v>19.484119056820859</v>
      </c>
      <c r="O7" s="3">
        <v>1.0947897484455338</v>
      </c>
      <c r="P7" s="3">
        <v>1.0064725594803929</v>
      </c>
      <c r="Q7" s="3">
        <v>83.832295240093174</v>
      </c>
      <c r="R7" s="3">
        <v>2.3833639643872222</v>
      </c>
      <c r="S7" s="3">
        <v>4.2789562803259082</v>
      </c>
      <c r="T7" s="3">
        <v>4.4448853924193585</v>
      </c>
      <c r="U7" s="3">
        <v>71.28681250926212</v>
      </c>
      <c r="V7" s="3">
        <v>0.23271613844691325</v>
      </c>
      <c r="W7" s="3">
        <v>14.047288743735221</v>
      </c>
    </row>
    <row r="8" spans="1:24" x14ac:dyDescent="0.25">
      <c r="A8" s="1" t="s">
        <v>28</v>
      </c>
      <c r="B8">
        <v>110</v>
      </c>
      <c r="C8">
        <v>2</v>
      </c>
      <c r="D8">
        <v>0</v>
      </c>
      <c r="E8">
        <v>125</v>
      </c>
      <c r="F8">
        <v>1</v>
      </c>
      <c r="G8">
        <v>11</v>
      </c>
      <c r="H8">
        <v>14</v>
      </c>
      <c r="I8">
        <v>30</v>
      </c>
      <c r="J8">
        <v>1</v>
      </c>
      <c r="K8">
        <v>33.174093999999997</v>
      </c>
      <c r="M8" s="3" t="s">
        <v>107</v>
      </c>
      <c r="N8" s="3">
        <v>379.63089542036977</v>
      </c>
      <c r="O8" s="3">
        <v>1.1985645933014351</v>
      </c>
      <c r="P8" s="3">
        <v>1.0129870129870131</v>
      </c>
      <c r="Q8" s="3">
        <v>7027.8537252221477</v>
      </c>
      <c r="R8" s="3">
        <v>5.6804237867395759</v>
      </c>
      <c r="S8" s="3">
        <v>18.309466848940534</v>
      </c>
      <c r="T8" s="3">
        <v>19.757006151742992</v>
      </c>
      <c r="U8" s="3">
        <v>5081.8096377306902</v>
      </c>
      <c r="V8" s="3">
        <v>5.4156801093642896E-2</v>
      </c>
      <c r="W8" s="3">
        <v>197.32632104987024</v>
      </c>
    </row>
    <row r="9" spans="1:24" x14ac:dyDescent="0.25">
      <c r="A9" s="1" t="s">
        <v>29</v>
      </c>
      <c r="B9">
        <v>130</v>
      </c>
      <c r="C9">
        <v>3</v>
      </c>
      <c r="D9">
        <v>2</v>
      </c>
      <c r="E9">
        <v>210</v>
      </c>
      <c r="F9">
        <v>2</v>
      </c>
      <c r="G9">
        <v>18</v>
      </c>
      <c r="H9">
        <v>8</v>
      </c>
      <c r="I9">
        <v>100</v>
      </c>
      <c r="J9">
        <v>0.75</v>
      </c>
      <c r="K9">
        <v>37.038561999999999</v>
      </c>
      <c r="M9" s="3" t="s">
        <v>108</v>
      </c>
      <c r="N9" s="3">
        <v>2.3701459531424254</v>
      </c>
      <c r="O9" s="3">
        <v>1.1846559801581504</v>
      </c>
      <c r="P9" s="3">
        <v>2.0446551409709439</v>
      </c>
      <c r="Q9" s="3">
        <v>-0.3452426692102688</v>
      </c>
      <c r="R9" s="3">
        <v>8.6474916766946066</v>
      </c>
      <c r="S9" s="3">
        <v>1.3310876938593115</v>
      </c>
      <c r="T9" s="3">
        <v>-1.1416212064011204</v>
      </c>
      <c r="U9" s="3">
        <v>1.8911657062594287</v>
      </c>
      <c r="V9" s="3">
        <v>0.35222559774002704</v>
      </c>
      <c r="W9" s="3">
        <v>1.3187469240112826</v>
      </c>
    </row>
    <row r="10" spans="1:24" x14ac:dyDescent="0.25">
      <c r="A10" s="1" t="s">
        <v>30</v>
      </c>
      <c r="B10">
        <v>90</v>
      </c>
      <c r="C10">
        <v>2</v>
      </c>
      <c r="D10">
        <v>1</v>
      </c>
      <c r="E10">
        <v>200</v>
      </c>
      <c r="F10">
        <v>4</v>
      </c>
      <c r="G10">
        <v>15</v>
      </c>
      <c r="H10">
        <v>6</v>
      </c>
      <c r="I10">
        <v>125</v>
      </c>
      <c r="J10">
        <v>0.67</v>
      </c>
      <c r="K10">
        <v>49.120252999999998</v>
      </c>
      <c r="M10" s="3" t="s">
        <v>109</v>
      </c>
      <c r="N10" s="3">
        <v>-0.44540673945354697</v>
      </c>
      <c r="O10" s="3">
        <v>0.74582991598811788</v>
      </c>
      <c r="P10" s="3">
        <v>1.1659888304247292</v>
      </c>
      <c r="Q10" s="3">
        <v>-0.57571135133181883</v>
      </c>
      <c r="R10" s="3">
        <v>2.4316749928538228</v>
      </c>
      <c r="S10" s="3">
        <v>-0.44792936793930227</v>
      </c>
      <c r="T10" s="3">
        <v>3.4617973867981523E-2</v>
      </c>
      <c r="U10" s="3">
        <v>1.3509710980227803</v>
      </c>
      <c r="V10" s="3">
        <v>-0.10498068531210278</v>
      </c>
      <c r="W10" s="3">
        <v>0.91024030733313255</v>
      </c>
    </row>
    <row r="11" spans="1:24" x14ac:dyDescent="0.25">
      <c r="A11" s="1" t="s">
        <v>31</v>
      </c>
      <c r="B11">
        <v>90</v>
      </c>
      <c r="C11">
        <v>3</v>
      </c>
      <c r="D11">
        <v>0</v>
      </c>
      <c r="E11">
        <v>210</v>
      </c>
      <c r="F11">
        <v>5</v>
      </c>
      <c r="G11">
        <v>13</v>
      </c>
      <c r="H11">
        <v>5</v>
      </c>
      <c r="I11">
        <v>190</v>
      </c>
      <c r="J11">
        <v>0.67</v>
      </c>
      <c r="K11">
        <v>53.313813000000003</v>
      </c>
      <c r="M11" s="3" t="s">
        <v>110</v>
      </c>
      <c r="N11" s="3">
        <v>110</v>
      </c>
      <c r="O11" s="3">
        <v>5</v>
      </c>
      <c r="P11" s="3">
        <v>5</v>
      </c>
      <c r="Q11" s="3">
        <v>320</v>
      </c>
      <c r="R11" s="3">
        <v>14</v>
      </c>
      <c r="S11" s="3">
        <v>24</v>
      </c>
      <c r="T11" s="3">
        <v>16</v>
      </c>
      <c r="U11" s="3">
        <v>331</v>
      </c>
      <c r="V11" s="3">
        <v>1.25</v>
      </c>
      <c r="W11" s="3">
        <v>75.662060999999994</v>
      </c>
    </row>
    <row r="12" spans="1:24" x14ac:dyDescent="0.25">
      <c r="A12" s="1" t="s">
        <v>33</v>
      </c>
      <c r="B12">
        <v>120</v>
      </c>
      <c r="C12">
        <v>1</v>
      </c>
      <c r="D12">
        <v>2</v>
      </c>
      <c r="E12">
        <v>220</v>
      </c>
      <c r="F12">
        <v>0</v>
      </c>
      <c r="G12">
        <v>12</v>
      </c>
      <c r="H12">
        <v>12</v>
      </c>
      <c r="I12">
        <v>35</v>
      </c>
      <c r="J12">
        <v>0.75</v>
      </c>
      <c r="K12">
        <v>18.042850999999999</v>
      </c>
      <c r="M12" s="3" t="s">
        <v>111</v>
      </c>
      <c r="N12" s="3">
        <v>50</v>
      </c>
      <c r="O12" s="3">
        <v>1</v>
      </c>
      <c r="P12" s="3">
        <v>0</v>
      </c>
      <c r="Q12" s="3">
        <v>0</v>
      </c>
      <c r="R12" s="3">
        <v>0</v>
      </c>
      <c r="S12" s="3">
        <v>-1</v>
      </c>
      <c r="T12" s="3">
        <v>-1</v>
      </c>
      <c r="U12" s="3">
        <v>-1</v>
      </c>
      <c r="V12" s="3">
        <v>0.25</v>
      </c>
      <c r="W12" s="3">
        <v>18.042850999999999</v>
      </c>
    </row>
    <row r="13" spans="1:24" x14ac:dyDescent="0.25">
      <c r="A13" s="1" t="s">
        <v>34</v>
      </c>
      <c r="B13">
        <v>110</v>
      </c>
      <c r="C13">
        <v>6</v>
      </c>
      <c r="D13">
        <v>2</v>
      </c>
      <c r="E13">
        <v>290</v>
      </c>
      <c r="F13">
        <v>2</v>
      </c>
      <c r="G13">
        <v>17</v>
      </c>
      <c r="H13">
        <v>1</v>
      </c>
      <c r="I13">
        <v>105</v>
      </c>
      <c r="J13">
        <v>1.25</v>
      </c>
      <c r="K13">
        <v>50.764999000000003</v>
      </c>
      <c r="M13" s="3" t="s">
        <v>112</v>
      </c>
      <c r="N13" s="3">
        <v>160</v>
      </c>
      <c r="O13" s="3">
        <v>6</v>
      </c>
      <c r="P13" s="3">
        <v>5</v>
      </c>
      <c r="Q13" s="3">
        <v>320</v>
      </c>
      <c r="R13" s="3">
        <v>14</v>
      </c>
      <c r="S13" s="3">
        <v>23</v>
      </c>
      <c r="T13" s="3">
        <v>15</v>
      </c>
      <c r="U13" s="3">
        <v>330</v>
      </c>
      <c r="V13" s="3">
        <v>1.5</v>
      </c>
      <c r="W13" s="3">
        <v>93.704911999999993</v>
      </c>
    </row>
    <row r="14" spans="1:24" x14ac:dyDescent="0.25">
      <c r="A14" s="1" t="s">
        <v>35</v>
      </c>
      <c r="B14">
        <v>120</v>
      </c>
      <c r="C14">
        <v>1</v>
      </c>
      <c r="D14">
        <v>3</v>
      </c>
      <c r="E14">
        <v>210</v>
      </c>
      <c r="F14">
        <v>0</v>
      </c>
      <c r="G14">
        <v>13</v>
      </c>
      <c r="H14">
        <v>9</v>
      </c>
      <c r="I14">
        <v>45</v>
      </c>
      <c r="J14">
        <v>0.75</v>
      </c>
      <c r="K14">
        <v>19.823573</v>
      </c>
      <c r="M14" s="3" t="s">
        <v>113</v>
      </c>
      <c r="N14" s="3">
        <v>8230</v>
      </c>
      <c r="O14" s="3">
        <v>196</v>
      </c>
      <c r="P14" s="3">
        <v>78</v>
      </c>
      <c r="Q14" s="3">
        <v>12295</v>
      </c>
      <c r="R14" s="3">
        <v>165.7</v>
      </c>
      <c r="S14" s="3">
        <v>1124</v>
      </c>
      <c r="T14" s="3">
        <v>533</v>
      </c>
      <c r="U14" s="3">
        <v>7398</v>
      </c>
      <c r="V14" s="3">
        <v>63.22000000000002</v>
      </c>
      <c r="W14" s="3">
        <v>3285.2592839999998</v>
      </c>
    </row>
    <row r="15" spans="1:24" ht="15.75" thickBot="1" x14ac:dyDescent="0.3">
      <c r="A15" s="1" t="s">
        <v>36</v>
      </c>
      <c r="B15">
        <v>110</v>
      </c>
      <c r="C15">
        <v>3</v>
      </c>
      <c r="D15">
        <v>2</v>
      </c>
      <c r="E15">
        <v>140</v>
      </c>
      <c r="F15">
        <v>2</v>
      </c>
      <c r="G15">
        <v>13</v>
      </c>
      <c r="H15">
        <v>7</v>
      </c>
      <c r="I15">
        <v>105</v>
      </c>
      <c r="J15">
        <v>0.5</v>
      </c>
      <c r="K15">
        <v>40.400207999999999</v>
      </c>
      <c r="M15" s="4" t="s">
        <v>114</v>
      </c>
      <c r="N15" s="4">
        <v>77</v>
      </c>
      <c r="O15" s="4">
        <v>77</v>
      </c>
      <c r="P15" s="4">
        <v>77</v>
      </c>
      <c r="Q15" s="4">
        <v>77</v>
      </c>
      <c r="R15" s="4">
        <v>77</v>
      </c>
      <c r="S15" s="4">
        <v>77</v>
      </c>
      <c r="T15" s="4">
        <v>77</v>
      </c>
      <c r="U15" s="4">
        <v>77</v>
      </c>
      <c r="V15" s="4">
        <v>77</v>
      </c>
      <c r="W15" s="4">
        <v>77</v>
      </c>
    </row>
    <row r="16" spans="1:24" x14ac:dyDescent="0.25">
      <c r="A16" s="1" t="s">
        <v>37</v>
      </c>
      <c r="B16">
        <v>110</v>
      </c>
      <c r="C16">
        <v>1</v>
      </c>
      <c r="D16">
        <v>1</v>
      </c>
      <c r="E16">
        <v>180</v>
      </c>
      <c r="F16">
        <v>0</v>
      </c>
      <c r="G16">
        <v>12</v>
      </c>
      <c r="H16">
        <v>13</v>
      </c>
      <c r="I16">
        <v>55</v>
      </c>
      <c r="J16">
        <v>1</v>
      </c>
      <c r="K16">
        <v>22.736446000000001</v>
      </c>
    </row>
    <row r="17" spans="1:11" x14ac:dyDescent="0.25">
      <c r="A17" s="1" t="s">
        <v>38</v>
      </c>
      <c r="B17">
        <v>110</v>
      </c>
      <c r="C17">
        <v>2</v>
      </c>
      <c r="D17">
        <v>0</v>
      </c>
      <c r="E17">
        <v>280</v>
      </c>
      <c r="F17">
        <v>0</v>
      </c>
      <c r="G17">
        <v>22</v>
      </c>
      <c r="H17">
        <v>3</v>
      </c>
      <c r="I17">
        <v>25</v>
      </c>
      <c r="J17">
        <v>1</v>
      </c>
      <c r="K17">
        <v>41.445019000000002</v>
      </c>
    </row>
    <row r="18" spans="1:11" x14ac:dyDescent="0.25">
      <c r="A18" s="1" t="s">
        <v>39</v>
      </c>
      <c r="B18">
        <v>100</v>
      </c>
      <c r="C18">
        <v>2</v>
      </c>
      <c r="D18">
        <v>0</v>
      </c>
      <c r="E18">
        <v>290</v>
      </c>
      <c r="F18">
        <v>1</v>
      </c>
      <c r="G18">
        <v>21</v>
      </c>
      <c r="H18">
        <v>2</v>
      </c>
      <c r="I18">
        <v>35</v>
      </c>
      <c r="J18">
        <v>1</v>
      </c>
      <c r="K18">
        <v>45.863323999999999</v>
      </c>
    </row>
    <row r="19" spans="1:11" x14ac:dyDescent="0.25">
      <c r="A19" s="1" t="s">
        <v>40</v>
      </c>
      <c r="B19">
        <v>110</v>
      </c>
      <c r="C19">
        <v>1</v>
      </c>
      <c r="D19">
        <v>0</v>
      </c>
      <c r="E19">
        <v>90</v>
      </c>
      <c r="F19">
        <v>1</v>
      </c>
      <c r="G19">
        <v>13</v>
      </c>
      <c r="H19">
        <v>12</v>
      </c>
      <c r="I19">
        <v>20</v>
      </c>
      <c r="J19">
        <v>1</v>
      </c>
      <c r="K19">
        <v>35.782791000000003</v>
      </c>
    </row>
    <row r="20" spans="1:11" x14ac:dyDescent="0.25">
      <c r="A20" s="1" t="s">
        <v>41</v>
      </c>
      <c r="B20">
        <v>110</v>
      </c>
      <c r="C20">
        <v>1</v>
      </c>
      <c r="D20">
        <v>1</v>
      </c>
      <c r="E20">
        <v>180</v>
      </c>
      <c r="F20">
        <v>0</v>
      </c>
      <c r="G20">
        <v>12</v>
      </c>
      <c r="H20">
        <v>13</v>
      </c>
      <c r="I20">
        <v>65</v>
      </c>
      <c r="J20">
        <v>1</v>
      </c>
      <c r="K20">
        <v>22.396512999999999</v>
      </c>
    </row>
    <row r="21" spans="1:11" x14ac:dyDescent="0.25">
      <c r="A21" s="1" t="s">
        <v>42</v>
      </c>
      <c r="B21">
        <v>110</v>
      </c>
      <c r="C21">
        <v>3</v>
      </c>
      <c r="D21">
        <v>3</v>
      </c>
      <c r="E21">
        <v>140</v>
      </c>
      <c r="F21">
        <v>4</v>
      </c>
      <c r="G21">
        <v>10</v>
      </c>
      <c r="H21">
        <v>7</v>
      </c>
      <c r="I21">
        <v>160</v>
      </c>
      <c r="J21">
        <v>0.5</v>
      </c>
      <c r="K21">
        <v>40.448771999999998</v>
      </c>
    </row>
    <row r="22" spans="1:11" x14ac:dyDescent="0.25">
      <c r="A22" s="1" t="s">
        <v>43</v>
      </c>
      <c r="B22">
        <v>100</v>
      </c>
      <c r="C22">
        <v>3</v>
      </c>
      <c r="D22">
        <v>0</v>
      </c>
      <c r="E22">
        <v>80</v>
      </c>
      <c r="F22">
        <v>1</v>
      </c>
      <c r="G22">
        <v>21</v>
      </c>
      <c r="H22">
        <v>0</v>
      </c>
      <c r="I22">
        <v>-1</v>
      </c>
      <c r="J22">
        <v>1</v>
      </c>
      <c r="K22">
        <v>64.533816000000002</v>
      </c>
    </row>
    <row r="23" spans="1:11" x14ac:dyDescent="0.25">
      <c r="A23" s="1" t="s">
        <v>45</v>
      </c>
      <c r="B23">
        <v>110</v>
      </c>
      <c r="C23">
        <v>2</v>
      </c>
      <c r="D23">
        <v>0</v>
      </c>
      <c r="E23">
        <v>220</v>
      </c>
      <c r="F23">
        <v>1</v>
      </c>
      <c r="G23">
        <v>21</v>
      </c>
      <c r="H23">
        <v>3</v>
      </c>
      <c r="I23">
        <v>30</v>
      </c>
      <c r="J23">
        <v>1</v>
      </c>
      <c r="K23">
        <v>46.895643999999997</v>
      </c>
    </row>
    <row r="24" spans="1:11" x14ac:dyDescent="0.25">
      <c r="A24" s="1" t="s">
        <v>46</v>
      </c>
      <c r="B24">
        <v>100</v>
      </c>
      <c r="C24">
        <v>2</v>
      </c>
      <c r="D24">
        <v>1</v>
      </c>
      <c r="E24">
        <v>140</v>
      </c>
      <c r="F24">
        <v>2</v>
      </c>
      <c r="G24">
        <v>11</v>
      </c>
      <c r="H24">
        <v>10</v>
      </c>
      <c r="I24">
        <v>120</v>
      </c>
      <c r="J24">
        <v>0.75</v>
      </c>
      <c r="K24">
        <v>36.176195999999997</v>
      </c>
    </row>
    <row r="25" spans="1:11" x14ac:dyDescent="0.25">
      <c r="A25" s="1" t="s">
        <v>47</v>
      </c>
      <c r="B25">
        <v>100</v>
      </c>
      <c r="C25">
        <v>2</v>
      </c>
      <c r="D25">
        <v>0</v>
      </c>
      <c r="E25">
        <v>190</v>
      </c>
      <c r="F25">
        <v>1</v>
      </c>
      <c r="G25">
        <v>18</v>
      </c>
      <c r="H25">
        <v>5</v>
      </c>
      <c r="I25">
        <v>80</v>
      </c>
      <c r="J25">
        <v>0.75</v>
      </c>
      <c r="K25">
        <v>44.330855999999997</v>
      </c>
    </row>
    <row r="26" spans="1:11" x14ac:dyDescent="0.25">
      <c r="A26" s="1" t="s">
        <v>48</v>
      </c>
      <c r="B26">
        <v>110</v>
      </c>
      <c r="C26">
        <v>2</v>
      </c>
      <c r="D26">
        <v>1</v>
      </c>
      <c r="E26">
        <v>125</v>
      </c>
      <c r="F26">
        <v>1</v>
      </c>
      <c r="G26">
        <v>11</v>
      </c>
      <c r="H26">
        <v>13</v>
      </c>
      <c r="I26">
        <v>30</v>
      </c>
      <c r="J26">
        <v>1</v>
      </c>
      <c r="K26">
        <v>32.207582000000002</v>
      </c>
    </row>
    <row r="27" spans="1:11" x14ac:dyDescent="0.25">
      <c r="A27" s="1" t="s">
        <v>49</v>
      </c>
      <c r="B27">
        <v>110</v>
      </c>
      <c r="C27">
        <v>1</v>
      </c>
      <c r="D27">
        <v>0</v>
      </c>
      <c r="E27">
        <v>200</v>
      </c>
      <c r="F27">
        <v>1</v>
      </c>
      <c r="G27">
        <v>14</v>
      </c>
      <c r="H27">
        <v>11</v>
      </c>
      <c r="I27">
        <v>25</v>
      </c>
      <c r="J27">
        <v>0.75</v>
      </c>
      <c r="K27">
        <v>31.435973000000001</v>
      </c>
    </row>
    <row r="28" spans="1:11" x14ac:dyDescent="0.25">
      <c r="A28" s="1" t="s">
        <v>50</v>
      </c>
      <c r="B28">
        <v>100</v>
      </c>
      <c r="C28">
        <v>3</v>
      </c>
      <c r="D28">
        <v>0</v>
      </c>
      <c r="E28">
        <v>0</v>
      </c>
      <c r="F28">
        <v>3</v>
      </c>
      <c r="G28">
        <v>14</v>
      </c>
      <c r="H28">
        <v>7</v>
      </c>
      <c r="I28">
        <v>100</v>
      </c>
      <c r="J28">
        <v>0.8</v>
      </c>
      <c r="K28">
        <v>58.345140999999998</v>
      </c>
    </row>
    <row r="29" spans="1:11" x14ac:dyDescent="0.25">
      <c r="A29" s="1" t="s">
        <v>51</v>
      </c>
      <c r="B29">
        <v>120</v>
      </c>
      <c r="C29">
        <v>3</v>
      </c>
      <c r="D29">
        <v>2</v>
      </c>
      <c r="E29">
        <v>160</v>
      </c>
      <c r="F29">
        <v>5</v>
      </c>
      <c r="G29">
        <v>12</v>
      </c>
      <c r="H29">
        <v>10</v>
      </c>
      <c r="I29">
        <v>200</v>
      </c>
      <c r="J29">
        <v>0.67</v>
      </c>
      <c r="K29">
        <v>40.917046999999997</v>
      </c>
    </row>
    <row r="30" spans="1:11" x14ac:dyDescent="0.25">
      <c r="A30" s="1" t="s">
        <v>52</v>
      </c>
      <c r="B30">
        <v>120</v>
      </c>
      <c r="C30">
        <v>3</v>
      </c>
      <c r="D30">
        <v>0</v>
      </c>
      <c r="E30">
        <v>240</v>
      </c>
      <c r="F30">
        <v>5</v>
      </c>
      <c r="G30">
        <v>14</v>
      </c>
      <c r="H30">
        <v>12</v>
      </c>
      <c r="I30">
        <v>190</v>
      </c>
      <c r="J30">
        <v>0.67</v>
      </c>
      <c r="K30">
        <v>41.015492000000002</v>
      </c>
    </row>
    <row r="31" spans="1:11" x14ac:dyDescent="0.25">
      <c r="A31" s="1" t="s">
        <v>53</v>
      </c>
      <c r="B31">
        <v>110</v>
      </c>
      <c r="C31">
        <v>1</v>
      </c>
      <c r="D31">
        <v>1</v>
      </c>
      <c r="E31">
        <v>135</v>
      </c>
      <c r="F31">
        <v>0</v>
      </c>
      <c r="G31">
        <v>13</v>
      </c>
      <c r="H31">
        <v>12</v>
      </c>
      <c r="I31">
        <v>25</v>
      </c>
      <c r="J31">
        <v>0.75</v>
      </c>
      <c r="K31">
        <v>28.025765</v>
      </c>
    </row>
    <row r="32" spans="1:11" x14ac:dyDescent="0.25">
      <c r="A32" s="1" t="s">
        <v>54</v>
      </c>
      <c r="B32">
        <v>100</v>
      </c>
      <c r="C32">
        <v>2</v>
      </c>
      <c r="D32">
        <v>0</v>
      </c>
      <c r="E32">
        <v>45</v>
      </c>
      <c r="F32">
        <v>0</v>
      </c>
      <c r="G32">
        <v>11</v>
      </c>
      <c r="H32">
        <v>15</v>
      </c>
      <c r="I32">
        <v>40</v>
      </c>
      <c r="J32">
        <v>0.88</v>
      </c>
      <c r="K32">
        <v>35.252443999999997</v>
      </c>
    </row>
    <row r="33" spans="1:11" x14ac:dyDescent="0.25">
      <c r="A33" s="1" t="s">
        <v>55</v>
      </c>
      <c r="B33">
        <v>110</v>
      </c>
      <c r="C33">
        <v>1</v>
      </c>
      <c r="D33">
        <v>1</v>
      </c>
      <c r="E33">
        <v>280</v>
      </c>
      <c r="F33">
        <v>0</v>
      </c>
      <c r="G33">
        <v>15</v>
      </c>
      <c r="H33">
        <v>9</v>
      </c>
      <c r="I33">
        <v>45</v>
      </c>
      <c r="J33">
        <v>0.75</v>
      </c>
      <c r="K33">
        <v>23.804043</v>
      </c>
    </row>
    <row r="34" spans="1:11" x14ac:dyDescent="0.25">
      <c r="A34" s="1" t="s">
        <v>56</v>
      </c>
      <c r="B34">
        <v>100</v>
      </c>
      <c r="C34">
        <v>3</v>
      </c>
      <c r="D34">
        <v>1</v>
      </c>
      <c r="E34">
        <v>140</v>
      </c>
      <c r="F34">
        <v>3</v>
      </c>
      <c r="G34">
        <v>15</v>
      </c>
      <c r="H34">
        <v>5</v>
      </c>
      <c r="I34">
        <v>85</v>
      </c>
      <c r="J34">
        <v>0.88</v>
      </c>
      <c r="K34">
        <v>52.076897000000002</v>
      </c>
    </row>
    <row r="35" spans="1:11" x14ac:dyDescent="0.25">
      <c r="A35" s="1" t="s">
        <v>57</v>
      </c>
      <c r="B35">
        <v>110</v>
      </c>
      <c r="C35">
        <v>3</v>
      </c>
      <c r="D35">
        <v>0</v>
      </c>
      <c r="E35">
        <v>170</v>
      </c>
      <c r="F35">
        <v>3</v>
      </c>
      <c r="G35">
        <v>17</v>
      </c>
      <c r="H35">
        <v>3</v>
      </c>
      <c r="I35">
        <v>90</v>
      </c>
      <c r="J35">
        <v>0.25</v>
      </c>
      <c r="K35">
        <v>53.371006999999999</v>
      </c>
    </row>
    <row r="36" spans="1:11" x14ac:dyDescent="0.25">
      <c r="A36" s="1" t="s">
        <v>58</v>
      </c>
      <c r="B36">
        <v>120</v>
      </c>
      <c r="C36">
        <v>3</v>
      </c>
      <c r="D36">
        <v>3</v>
      </c>
      <c r="E36">
        <v>75</v>
      </c>
      <c r="F36">
        <v>3</v>
      </c>
      <c r="G36">
        <v>13</v>
      </c>
      <c r="H36">
        <v>4</v>
      </c>
      <c r="I36">
        <v>100</v>
      </c>
      <c r="J36">
        <v>0.33</v>
      </c>
      <c r="K36">
        <v>45.811715999999997</v>
      </c>
    </row>
    <row r="37" spans="1:11" x14ac:dyDescent="0.25">
      <c r="A37" s="1" t="s">
        <v>59</v>
      </c>
      <c r="B37">
        <v>120</v>
      </c>
      <c r="C37">
        <v>1</v>
      </c>
      <c r="D37">
        <v>2</v>
      </c>
      <c r="E37">
        <v>220</v>
      </c>
      <c r="F37">
        <v>1</v>
      </c>
      <c r="G37">
        <v>12</v>
      </c>
      <c r="H37">
        <v>11</v>
      </c>
      <c r="I37">
        <v>45</v>
      </c>
      <c r="J37">
        <v>1</v>
      </c>
      <c r="K37">
        <v>21.871292</v>
      </c>
    </row>
    <row r="38" spans="1:11" x14ac:dyDescent="0.25">
      <c r="A38" s="1" t="s">
        <v>60</v>
      </c>
      <c r="B38">
        <v>110</v>
      </c>
      <c r="C38">
        <v>3</v>
      </c>
      <c r="D38">
        <v>1</v>
      </c>
      <c r="E38">
        <v>250</v>
      </c>
      <c r="F38">
        <v>1.5</v>
      </c>
      <c r="G38">
        <v>11.5</v>
      </c>
      <c r="H38">
        <v>10</v>
      </c>
      <c r="I38">
        <v>90</v>
      </c>
      <c r="J38">
        <v>0.75</v>
      </c>
      <c r="K38">
        <v>31.072216999999998</v>
      </c>
    </row>
    <row r="39" spans="1:11" x14ac:dyDescent="0.25">
      <c r="A39" s="1" t="s">
        <v>61</v>
      </c>
      <c r="B39">
        <v>110</v>
      </c>
      <c r="C39">
        <v>1</v>
      </c>
      <c r="D39">
        <v>0</v>
      </c>
      <c r="E39">
        <v>180</v>
      </c>
      <c r="F39">
        <v>0</v>
      </c>
      <c r="G39">
        <v>14</v>
      </c>
      <c r="H39">
        <v>11</v>
      </c>
      <c r="I39">
        <v>35</v>
      </c>
      <c r="J39">
        <v>1.33</v>
      </c>
      <c r="K39">
        <v>28.742414</v>
      </c>
    </row>
    <row r="40" spans="1:11" x14ac:dyDescent="0.25">
      <c r="A40" s="1" t="s">
        <v>62</v>
      </c>
      <c r="B40">
        <v>110</v>
      </c>
      <c r="C40">
        <v>2</v>
      </c>
      <c r="D40">
        <v>1</v>
      </c>
      <c r="E40">
        <v>170</v>
      </c>
      <c r="F40">
        <v>1</v>
      </c>
      <c r="G40">
        <v>17</v>
      </c>
      <c r="H40">
        <v>6</v>
      </c>
      <c r="I40">
        <v>60</v>
      </c>
      <c r="J40">
        <v>1</v>
      </c>
      <c r="K40">
        <v>36.523682999999998</v>
      </c>
    </row>
    <row r="41" spans="1:11" x14ac:dyDescent="0.25">
      <c r="A41" s="1" t="s">
        <v>63</v>
      </c>
      <c r="B41">
        <v>140</v>
      </c>
      <c r="C41">
        <v>3</v>
      </c>
      <c r="D41">
        <v>1</v>
      </c>
      <c r="E41">
        <v>170</v>
      </c>
      <c r="F41">
        <v>2</v>
      </c>
      <c r="G41">
        <v>20</v>
      </c>
      <c r="H41">
        <v>9</v>
      </c>
      <c r="I41">
        <v>95</v>
      </c>
      <c r="J41">
        <v>0.75</v>
      </c>
      <c r="K41">
        <v>36.471511999999997</v>
      </c>
    </row>
    <row r="42" spans="1:11" x14ac:dyDescent="0.25">
      <c r="A42" s="1" t="s">
        <v>64</v>
      </c>
      <c r="B42">
        <v>110</v>
      </c>
      <c r="C42">
        <v>2</v>
      </c>
      <c r="D42">
        <v>1</v>
      </c>
      <c r="E42">
        <v>260</v>
      </c>
      <c r="F42">
        <v>0</v>
      </c>
      <c r="G42">
        <v>21</v>
      </c>
      <c r="H42">
        <v>3</v>
      </c>
      <c r="I42">
        <v>40</v>
      </c>
      <c r="J42">
        <v>1.5</v>
      </c>
      <c r="K42">
        <v>39.241114000000003</v>
      </c>
    </row>
    <row r="43" spans="1:11" x14ac:dyDescent="0.25">
      <c r="A43" s="1" t="s">
        <v>65</v>
      </c>
      <c r="B43">
        <v>100</v>
      </c>
      <c r="C43">
        <v>4</v>
      </c>
      <c r="D43">
        <v>2</v>
      </c>
      <c r="E43">
        <v>150</v>
      </c>
      <c r="F43">
        <v>2</v>
      </c>
      <c r="G43">
        <v>12</v>
      </c>
      <c r="H43">
        <v>6</v>
      </c>
      <c r="I43">
        <v>95</v>
      </c>
      <c r="J43">
        <v>0.67</v>
      </c>
      <c r="K43">
        <v>45.328074000000001</v>
      </c>
    </row>
    <row r="44" spans="1:11" x14ac:dyDescent="0.25">
      <c r="A44" s="1" t="s">
        <v>66</v>
      </c>
      <c r="B44">
        <v>110</v>
      </c>
      <c r="C44">
        <v>2</v>
      </c>
      <c r="D44">
        <v>1</v>
      </c>
      <c r="E44">
        <v>180</v>
      </c>
      <c r="F44">
        <v>0</v>
      </c>
      <c r="G44">
        <v>12</v>
      </c>
      <c r="H44">
        <v>12</v>
      </c>
      <c r="I44">
        <v>55</v>
      </c>
      <c r="J44">
        <v>1</v>
      </c>
      <c r="K44">
        <v>26.734514999999998</v>
      </c>
    </row>
    <row r="45" spans="1:11" x14ac:dyDescent="0.25">
      <c r="A45" s="1" t="s">
        <v>67</v>
      </c>
      <c r="B45">
        <v>100</v>
      </c>
      <c r="C45">
        <v>4</v>
      </c>
      <c r="D45">
        <v>1</v>
      </c>
      <c r="E45">
        <v>0</v>
      </c>
      <c r="F45">
        <v>0</v>
      </c>
      <c r="G45">
        <v>16</v>
      </c>
      <c r="H45">
        <v>3</v>
      </c>
      <c r="I45">
        <v>95</v>
      </c>
      <c r="J45">
        <v>1</v>
      </c>
      <c r="K45">
        <v>54.850917000000003</v>
      </c>
    </row>
    <row r="46" spans="1:11" x14ac:dyDescent="0.25">
      <c r="A46" s="1" t="s">
        <v>69</v>
      </c>
      <c r="B46">
        <v>150</v>
      </c>
      <c r="C46">
        <v>4</v>
      </c>
      <c r="D46">
        <v>3</v>
      </c>
      <c r="E46">
        <v>95</v>
      </c>
      <c r="F46">
        <v>3</v>
      </c>
      <c r="G46">
        <v>16</v>
      </c>
      <c r="H46">
        <v>11</v>
      </c>
      <c r="I46">
        <v>170</v>
      </c>
      <c r="J46">
        <v>1</v>
      </c>
      <c r="K46">
        <v>37.136862999999998</v>
      </c>
    </row>
    <row r="47" spans="1:11" x14ac:dyDescent="0.25">
      <c r="A47" s="1" t="s">
        <v>70</v>
      </c>
      <c r="B47">
        <v>150</v>
      </c>
      <c r="C47">
        <v>4</v>
      </c>
      <c r="D47">
        <v>3</v>
      </c>
      <c r="E47">
        <v>150</v>
      </c>
      <c r="F47">
        <v>3</v>
      </c>
      <c r="G47">
        <v>16</v>
      </c>
      <c r="H47">
        <v>11</v>
      </c>
      <c r="I47">
        <v>170</v>
      </c>
      <c r="J47">
        <v>1</v>
      </c>
      <c r="K47">
        <v>34.139764999999997</v>
      </c>
    </row>
    <row r="48" spans="1:11" x14ac:dyDescent="0.25">
      <c r="A48" s="1" t="s">
        <v>71</v>
      </c>
      <c r="B48">
        <v>160</v>
      </c>
      <c r="C48">
        <v>3</v>
      </c>
      <c r="D48">
        <v>2</v>
      </c>
      <c r="E48">
        <v>150</v>
      </c>
      <c r="F48">
        <v>3</v>
      </c>
      <c r="G48">
        <v>17</v>
      </c>
      <c r="H48">
        <v>13</v>
      </c>
      <c r="I48">
        <v>160</v>
      </c>
      <c r="J48">
        <v>0.67</v>
      </c>
      <c r="K48">
        <v>30.313351000000001</v>
      </c>
    </row>
    <row r="49" spans="1:11" x14ac:dyDescent="0.25">
      <c r="A49" s="1" t="s">
        <v>72</v>
      </c>
      <c r="B49">
        <v>100</v>
      </c>
      <c r="C49">
        <v>2</v>
      </c>
      <c r="D49">
        <v>1</v>
      </c>
      <c r="E49">
        <v>220</v>
      </c>
      <c r="F49">
        <v>2</v>
      </c>
      <c r="G49">
        <v>15</v>
      </c>
      <c r="H49">
        <v>6</v>
      </c>
      <c r="I49">
        <v>90</v>
      </c>
      <c r="J49">
        <v>1</v>
      </c>
      <c r="K49">
        <v>40.105964999999998</v>
      </c>
    </row>
    <row r="50" spans="1:11" x14ac:dyDescent="0.25">
      <c r="A50" s="1" t="s">
        <v>73</v>
      </c>
      <c r="B50">
        <v>120</v>
      </c>
      <c r="C50">
        <v>2</v>
      </c>
      <c r="D50">
        <v>1</v>
      </c>
      <c r="E50">
        <v>190</v>
      </c>
      <c r="F50">
        <v>0</v>
      </c>
      <c r="G50">
        <v>15</v>
      </c>
      <c r="H50">
        <v>9</v>
      </c>
      <c r="I50">
        <v>40</v>
      </c>
      <c r="J50">
        <v>0.67</v>
      </c>
      <c r="K50">
        <v>29.924285000000001</v>
      </c>
    </row>
    <row r="51" spans="1:11" x14ac:dyDescent="0.25">
      <c r="A51" s="1" t="s">
        <v>74</v>
      </c>
      <c r="B51">
        <v>140</v>
      </c>
      <c r="C51">
        <v>3</v>
      </c>
      <c r="D51">
        <v>2</v>
      </c>
      <c r="E51">
        <v>220</v>
      </c>
      <c r="F51">
        <v>3</v>
      </c>
      <c r="G51">
        <v>21</v>
      </c>
      <c r="H51">
        <v>7</v>
      </c>
      <c r="I51">
        <v>130</v>
      </c>
      <c r="J51">
        <v>0.67</v>
      </c>
      <c r="K51">
        <v>40.692320000000002</v>
      </c>
    </row>
    <row r="52" spans="1:11" x14ac:dyDescent="0.25">
      <c r="A52" s="1" t="s">
        <v>75</v>
      </c>
      <c r="B52">
        <v>90</v>
      </c>
      <c r="C52">
        <v>3</v>
      </c>
      <c r="D52">
        <v>0</v>
      </c>
      <c r="E52">
        <v>170</v>
      </c>
      <c r="F52">
        <v>3</v>
      </c>
      <c r="G52">
        <v>18</v>
      </c>
      <c r="H52">
        <v>2</v>
      </c>
      <c r="I52">
        <v>90</v>
      </c>
      <c r="J52">
        <v>1</v>
      </c>
      <c r="K52">
        <v>59.642837</v>
      </c>
    </row>
    <row r="53" spans="1:11" x14ac:dyDescent="0.25">
      <c r="A53" s="1" t="s">
        <v>76</v>
      </c>
      <c r="B53">
        <v>130</v>
      </c>
      <c r="C53">
        <v>3</v>
      </c>
      <c r="D53">
        <v>2</v>
      </c>
      <c r="E53">
        <v>170</v>
      </c>
      <c r="F53">
        <v>1.5</v>
      </c>
      <c r="G53">
        <v>13.5</v>
      </c>
      <c r="H53">
        <v>10</v>
      </c>
      <c r="I53">
        <v>120</v>
      </c>
      <c r="J53">
        <v>0.5</v>
      </c>
      <c r="K53">
        <v>30.450842999999999</v>
      </c>
    </row>
    <row r="54" spans="1:11" x14ac:dyDescent="0.25">
      <c r="A54" s="1" t="s">
        <v>77</v>
      </c>
      <c r="B54">
        <v>120</v>
      </c>
      <c r="C54">
        <v>3</v>
      </c>
      <c r="D54">
        <v>1</v>
      </c>
      <c r="E54">
        <v>200</v>
      </c>
      <c r="F54">
        <v>6</v>
      </c>
      <c r="G54">
        <v>11</v>
      </c>
      <c r="H54">
        <v>14</v>
      </c>
      <c r="I54">
        <v>260</v>
      </c>
      <c r="J54">
        <v>0.67</v>
      </c>
      <c r="K54">
        <v>37.840594000000003</v>
      </c>
    </row>
    <row r="55" spans="1:11" x14ac:dyDescent="0.25">
      <c r="A55" s="1" t="s">
        <v>78</v>
      </c>
      <c r="B55">
        <v>100</v>
      </c>
      <c r="C55">
        <v>3</v>
      </c>
      <c r="D55">
        <v>0</v>
      </c>
      <c r="E55">
        <v>320</v>
      </c>
      <c r="F55">
        <v>1</v>
      </c>
      <c r="G55">
        <v>20</v>
      </c>
      <c r="H55">
        <v>3</v>
      </c>
      <c r="I55">
        <v>45</v>
      </c>
      <c r="J55">
        <v>1</v>
      </c>
      <c r="K55">
        <v>41.503540000000001</v>
      </c>
    </row>
    <row r="56" spans="1:11" x14ac:dyDescent="0.25">
      <c r="A56" s="1" t="s">
        <v>79</v>
      </c>
      <c r="B56">
        <v>50</v>
      </c>
      <c r="C56">
        <v>1</v>
      </c>
      <c r="D56">
        <v>0</v>
      </c>
      <c r="E56">
        <v>0</v>
      </c>
      <c r="F56">
        <v>0</v>
      </c>
      <c r="G56">
        <v>13</v>
      </c>
      <c r="H56">
        <v>0</v>
      </c>
      <c r="I56">
        <v>15</v>
      </c>
      <c r="J56">
        <v>1</v>
      </c>
      <c r="K56">
        <v>60.756112000000002</v>
      </c>
    </row>
    <row r="57" spans="1:11" x14ac:dyDescent="0.25">
      <c r="A57" s="1" t="s">
        <v>80</v>
      </c>
      <c r="B57">
        <v>50</v>
      </c>
      <c r="C57">
        <v>2</v>
      </c>
      <c r="D57">
        <v>0</v>
      </c>
      <c r="E57">
        <v>0</v>
      </c>
      <c r="F57">
        <v>1</v>
      </c>
      <c r="G57">
        <v>10</v>
      </c>
      <c r="H57">
        <v>0</v>
      </c>
      <c r="I57">
        <v>50</v>
      </c>
      <c r="J57">
        <v>1</v>
      </c>
      <c r="K57">
        <v>63.005645000000001</v>
      </c>
    </row>
    <row r="58" spans="1:11" x14ac:dyDescent="0.25">
      <c r="A58" s="1" t="s">
        <v>81</v>
      </c>
      <c r="B58">
        <v>100</v>
      </c>
      <c r="C58">
        <v>4</v>
      </c>
      <c r="D58">
        <v>1</v>
      </c>
      <c r="E58">
        <v>135</v>
      </c>
      <c r="F58">
        <v>2</v>
      </c>
      <c r="G58">
        <v>14</v>
      </c>
      <c r="H58">
        <v>6</v>
      </c>
      <c r="I58">
        <v>110</v>
      </c>
      <c r="J58">
        <v>0.5</v>
      </c>
      <c r="K58">
        <v>49.511873999999999</v>
      </c>
    </row>
    <row r="59" spans="1:11" x14ac:dyDescent="0.25">
      <c r="A59" s="1" t="s">
        <v>82</v>
      </c>
      <c r="B59">
        <v>100</v>
      </c>
      <c r="C59">
        <v>5</v>
      </c>
      <c r="D59">
        <v>2</v>
      </c>
      <c r="E59">
        <v>0</v>
      </c>
      <c r="F59">
        <v>2.7</v>
      </c>
      <c r="G59">
        <v>-1</v>
      </c>
      <c r="H59">
        <v>-1</v>
      </c>
      <c r="I59">
        <v>110</v>
      </c>
      <c r="J59">
        <v>0.67</v>
      </c>
      <c r="K59">
        <v>50.828392000000001</v>
      </c>
    </row>
    <row r="60" spans="1:11" x14ac:dyDescent="0.25">
      <c r="A60" s="1" t="s">
        <v>83</v>
      </c>
      <c r="B60">
        <v>120</v>
      </c>
      <c r="C60">
        <v>3</v>
      </c>
      <c r="D60">
        <v>1</v>
      </c>
      <c r="E60">
        <v>210</v>
      </c>
      <c r="F60">
        <v>5</v>
      </c>
      <c r="G60">
        <v>14</v>
      </c>
      <c r="H60">
        <v>12</v>
      </c>
      <c r="I60">
        <v>240</v>
      </c>
      <c r="J60">
        <v>0.75</v>
      </c>
      <c r="K60">
        <v>39.259197</v>
      </c>
    </row>
    <row r="61" spans="1:11" x14ac:dyDescent="0.25">
      <c r="A61" s="1" t="s">
        <v>84</v>
      </c>
      <c r="B61">
        <v>100</v>
      </c>
      <c r="C61">
        <v>3</v>
      </c>
      <c r="D61">
        <v>2</v>
      </c>
      <c r="E61">
        <v>140</v>
      </c>
      <c r="F61">
        <v>2.5</v>
      </c>
      <c r="G61">
        <v>10.5</v>
      </c>
      <c r="H61">
        <v>8</v>
      </c>
      <c r="I61">
        <v>140</v>
      </c>
      <c r="J61">
        <v>0.5</v>
      </c>
      <c r="K61">
        <v>39.703400000000002</v>
      </c>
    </row>
    <row r="62" spans="1:11" x14ac:dyDescent="0.25">
      <c r="A62" s="1" t="s">
        <v>85</v>
      </c>
      <c r="B62">
        <v>90</v>
      </c>
      <c r="C62">
        <v>2</v>
      </c>
      <c r="D62">
        <v>0</v>
      </c>
      <c r="E62">
        <v>0</v>
      </c>
      <c r="F62">
        <v>2</v>
      </c>
      <c r="G62">
        <v>15</v>
      </c>
      <c r="H62">
        <v>6</v>
      </c>
      <c r="I62">
        <v>110</v>
      </c>
      <c r="J62">
        <v>0.5</v>
      </c>
      <c r="K62">
        <v>55.333142000000002</v>
      </c>
    </row>
    <row r="63" spans="1:11" x14ac:dyDescent="0.25">
      <c r="A63" s="1" t="s">
        <v>86</v>
      </c>
      <c r="B63">
        <v>110</v>
      </c>
      <c r="C63">
        <v>1</v>
      </c>
      <c r="D63">
        <v>0</v>
      </c>
      <c r="E63">
        <v>240</v>
      </c>
      <c r="F63">
        <v>0</v>
      </c>
      <c r="G63">
        <v>23</v>
      </c>
      <c r="H63">
        <v>2</v>
      </c>
      <c r="I63">
        <v>30</v>
      </c>
      <c r="J63">
        <v>1.1299999999999999</v>
      </c>
      <c r="K63">
        <v>41.998933000000001</v>
      </c>
    </row>
    <row r="64" spans="1:11" x14ac:dyDescent="0.25">
      <c r="A64" s="1" t="s">
        <v>87</v>
      </c>
      <c r="B64">
        <v>110</v>
      </c>
      <c r="C64">
        <v>2</v>
      </c>
      <c r="D64">
        <v>0</v>
      </c>
      <c r="E64">
        <v>290</v>
      </c>
      <c r="F64">
        <v>0</v>
      </c>
      <c r="G64">
        <v>22</v>
      </c>
      <c r="H64">
        <v>3</v>
      </c>
      <c r="I64">
        <v>35</v>
      </c>
      <c r="J64">
        <v>1</v>
      </c>
      <c r="K64">
        <v>40.560158999999999</v>
      </c>
    </row>
    <row r="65" spans="1:11" x14ac:dyDescent="0.25">
      <c r="A65" s="1" t="s">
        <v>88</v>
      </c>
      <c r="B65">
        <v>80</v>
      </c>
      <c r="C65">
        <v>2</v>
      </c>
      <c r="D65">
        <v>0</v>
      </c>
      <c r="E65">
        <v>0</v>
      </c>
      <c r="F65">
        <v>3</v>
      </c>
      <c r="G65">
        <v>16</v>
      </c>
      <c r="H65">
        <v>0</v>
      </c>
      <c r="I65">
        <v>95</v>
      </c>
      <c r="J65">
        <v>1</v>
      </c>
      <c r="K65">
        <v>68.235884999999996</v>
      </c>
    </row>
    <row r="66" spans="1:11" x14ac:dyDescent="0.25">
      <c r="A66" s="1" t="s">
        <v>89</v>
      </c>
      <c r="B66">
        <v>90</v>
      </c>
      <c r="C66">
        <v>3</v>
      </c>
      <c r="D66">
        <v>0</v>
      </c>
      <c r="E66">
        <v>0</v>
      </c>
      <c r="F66">
        <v>4</v>
      </c>
      <c r="G66">
        <v>19</v>
      </c>
      <c r="H66">
        <v>0</v>
      </c>
      <c r="I66">
        <v>140</v>
      </c>
      <c r="J66">
        <v>0.67</v>
      </c>
      <c r="K66">
        <v>74.472949</v>
      </c>
    </row>
    <row r="67" spans="1:11" x14ac:dyDescent="0.25">
      <c r="A67" s="1" t="s">
        <v>90</v>
      </c>
      <c r="B67">
        <v>90</v>
      </c>
      <c r="C67">
        <v>3</v>
      </c>
      <c r="D67">
        <v>0</v>
      </c>
      <c r="E67">
        <v>0</v>
      </c>
      <c r="F67">
        <v>3</v>
      </c>
      <c r="G67">
        <v>20</v>
      </c>
      <c r="H67">
        <v>0</v>
      </c>
      <c r="I67">
        <v>120</v>
      </c>
      <c r="J67">
        <v>0.67</v>
      </c>
      <c r="K67">
        <v>72.801787000000004</v>
      </c>
    </row>
    <row r="68" spans="1:11" x14ac:dyDescent="0.25">
      <c r="A68" s="1" t="s">
        <v>91</v>
      </c>
      <c r="B68">
        <v>110</v>
      </c>
      <c r="C68">
        <v>2</v>
      </c>
      <c r="D68">
        <v>1</v>
      </c>
      <c r="E68">
        <v>70</v>
      </c>
      <c r="F68">
        <v>1</v>
      </c>
      <c r="G68">
        <v>9</v>
      </c>
      <c r="H68">
        <v>15</v>
      </c>
      <c r="I68">
        <v>40</v>
      </c>
      <c r="J68">
        <v>0.75</v>
      </c>
      <c r="K68">
        <v>31.230053999999999</v>
      </c>
    </row>
    <row r="69" spans="1:11" x14ac:dyDescent="0.25">
      <c r="A69" s="1" t="s">
        <v>92</v>
      </c>
      <c r="B69">
        <v>110</v>
      </c>
      <c r="C69">
        <v>6</v>
      </c>
      <c r="D69">
        <v>0</v>
      </c>
      <c r="E69">
        <v>230</v>
      </c>
      <c r="F69">
        <v>1</v>
      </c>
      <c r="G69">
        <v>16</v>
      </c>
      <c r="H69">
        <v>3</v>
      </c>
      <c r="I69">
        <v>55</v>
      </c>
      <c r="J69">
        <v>1</v>
      </c>
      <c r="K69">
        <v>53.131323999999999</v>
      </c>
    </row>
    <row r="70" spans="1:11" x14ac:dyDescent="0.25">
      <c r="A70" s="1" t="s">
        <v>93</v>
      </c>
      <c r="B70">
        <v>90</v>
      </c>
      <c r="C70">
        <v>2</v>
      </c>
      <c r="D70">
        <v>0</v>
      </c>
      <c r="E70">
        <v>15</v>
      </c>
      <c r="F70">
        <v>3</v>
      </c>
      <c r="G70">
        <v>15</v>
      </c>
      <c r="H70">
        <v>5</v>
      </c>
      <c r="I70">
        <v>90</v>
      </c>
      <c r="J70">
        <v>1</v>
      </c>
      <c r="K70">
        <v>59.363993000000001</v>
      </c>
    </row>
    <row r="71" spans="1:11" x14ac:dyDescent="0.25">
      <c r="A71" s="1" t="s">
        <v>94</v>
      </c>
      <c r="B71">
        <v>110</v>
      </c>
      <c r="C71">
        <v>2</v>
      </c>
      <c r="D71">
        <v>1</v>
      </c>
      <c r="E71">
        <v>200</v>
      </c>
      <c r="F71">
        <v>0</v>
      </c>
      <c r="G71">
        <v>21</v>
      </c>
      <c r="H71">
        <v>3</v>
      </c>
      <c r="I71">
        <v>35</v>
      </c>
      <c r="J71">
        <v>1</v>
      </c>
      <c r="K71">
        <v>38.839745999999998</v>
      </c>
    </row>
    <row r="72" spans="1:11" x14ac:dyDescent="0.25">
      <c r="A72" s="1" t="s">
        <v>95</v>
      </c>
      <c r="B72">
        <v>140</v>
      </c>
      <c r="C72">
        <v>3</v>
      </c>
      <c r="D72">
        <v>1</v>
      </c>
      <c r="E72">
        <v>190</v>
      </c>
      <c r="F72">
        <v>4</v>
      </c>
      <c r="G72">
        <v>15</v>
      </c>
      <c r="H72">
        <v>14</v>
      </c>
      <c r="I72">
        <v>230</v>
      </c>
      <c r="J72">
        <v>1</v>
      </c>
      <c r="K72">
        <v>28.592784999999999</v>
      </c>
    </row>
    <row r="73" spans="1:11" x14ac:dyDescent="0.25">
      <c r="A73" s="1" t="s">
        <v>96</v>
      </c>
      <c r="B73">
        <v>100</v>
      </c>
      <c r="C73">
        <v>3</v>
      </c>
      <c r="D73">
        <v>1</v>
      </c>
      <c r="E73">
        <v>200</v>
      </c>
      <c r="F73">
        <v>3</v>
      </c>
      <c r="G73">
        <v>16</v>
      </c>
      <c r="H73">
        <v>3</v>
      </c>
      <c r="I73">
        <v>110</v>
      </c>
      <c r="J73">
        <v>1</v>
      </c>
      <c r="K73">
        <v>46.658844000000002</v>
      </c>
    </row>
    <row r="74" spans="1:11" x14ac:dyDescent="0.25">
      <c r="A74" s="1" t="s">
        <v>97</v>
      </c>
      <c r="B74">
        <v>110</v>
      </c>
      <c r="C74">
        <v>2</v>
      </c>
      <c r="D74">
        <v>1</v>
      </c>
      <c r="E74">
        <v>250</v>
      </c>
      <c r="F74">
        <v>0</v>
      </c>
      <c r="G74">
        <v>21</v>
      </c>
      <c r="H74">
        <v>3</v>
      </c>
      <c r="I74">
        <v>60</v>
      </c>
      <c r="J74">
        <v>0.75</v>
      </c>
      <c r="K74">
        <v>39.106174000000003</v>
      </c>
    </row>
    <row r="75" spans="1:11" x14ac:dyDescent="0.25">
      <c r="A75" s="1" t="s">
        <v>98</v>
      </c>
      <c r="B75">
        <v>110</v>
      </c>
      <c r="C75">
        <v>1</v>
      </c>
      <c r="D75">
        <v>1</v>
      </c>
      <c r="E75">
        <v>140</v>
      </c>
      <c r="F75">
        <v>0</v>
      </c>
      <c r="G75">
        <v>13</v>
      </c>
      <c r="H75">
        <v>12</v>
      </c>
      <c r="I75">
        <v>25</v>
      </c>
      <c r="J75">
        <v>1</v>
      </c>
      <c r="K75">
        <v>27.753301</v>
      </c>
    </row>
    <row r="76" spans="1:11" x14ac:dyDescent="0.25">
      <c r="A76" s="1" t="s">
        <v>99</v>
      </c>
      <c r="B76">
        <v>100</v>
      </c>
      <c r="C76">
        <v>3</v>
      </c>
      <c r="D76">
        <v>1</v>
      </c>
      <c r="E76">
        <v>230</v>
      </c>
      <c r="F76">
        <v>3</v>
      </c>
      <c r="G76">
        <v>17</v>
      </c>
      <c r="H76">
        <v>3</v>
      </c>
      <c r="I76">
        <v>115</v>
      </c>
      <c r="J76">
        <v>0.67</v>
      </c>
      <c r="K76">
        <v>49.787444999999998</v>
      </c>
    </row>
    <row r="77" spans="1:11" x14ac:dyDescent="0.25">
      <c r="A77" s="1" t="s">
        <v>100</v>
      </c>
      <c r="B77">
        <v>100</v>
      </c>
      <c r="C77">
        <v>3</v>
      </c>
      <c r="D77">
        <v>1</v>
      </c>
      <c r="E77">
        <v>200</v>
      </c>
      <c r="F77">
        <v>3</v>
      </c>
      <c r="G77">
        <v>17</v>
      </c>
      <c r="H77">
        <v>3</v>
      </c>
      <c r="I77">
        <v>110</v>
      </c>
      <c r="J77">
        <v>1</v>
      </c>
      <c r="K77">
        <v>51.592193000000002</v>
      </c>
    </row>
    <row r="78" spans="1:11" x14ac:dyDescent="0.25">
      <c r="A78" s="1" t="s">
        <v>101</v>
      </c>
      <c r="B78">
        <v>110</v>
      </c>
      <c r="C78">
        <v>2</v>
      </c>
      <c r="D78">
        <v>1</v>
      </c>
      <c r="E78">
        <v>200</v>
      </c>
      <c r="F78">
        <v>1</v>
      </c>
      <c r="G78">
        <v>16</v>
      </c>
      <c r="H78">
        <v>8</v>
      </c>
      <c r="I78">
        <v>60</v>
      </c>
      <c r="J78">
        <v>0.75</v>
      </c>
      <c r="K78">
        <v>36.187559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Bloomberg, L.P.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jvienneau</dc:creator>
  <cp:lastModifiedBy>m</cp:lastModifiedBy>
  <dcterms:created xsi:type="dcterms:W3CDTF">2014-03-04T18:35:39Z</dcterms:created>
  <dcterms:modified xsi:type="dcterms:W3CDTF">2020-02-15T17:03:36Z</dcterms:modified>
</cp:coreProperties>
</file>