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530" activeTab="1"/>
  </bookViews>
  <sheets>
    <sheet name="Budget Variance Report" sheetId="1" r:id="rId1"/>
    <sheet name="Labor and Materials Variance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14" i="1" l="1"/>
  <c r="E15" i="1"/>
  <c r="E10" i="1"/>
  <c r="D11" i="1"/>
  <c r="C11" i="1"/>
  <c r="E11" i="1" s="1"/>
  <c r="D16" i="1"/>
  <c r="E16" i="1" s="1"/>
  <c r="E9" i="1"/>
  <c r="E12" i="1" s="1"/>
  <c r="H16" i="2"/>
  <c r="F16" i="2"/>
  <c r="G17" i="2" s="1"/>
  <c r="D16" i="2"/>
  <c r="H7" i="2"/>
  <c r="G8" i="2" s="1"/>
  <c r="F7" i="2"/>
  <c r="E8" i="2" s="1"/>
  <c r="F9" i="2" s="1"/>
  <c r="D7" i="2"/>
  <c r="F17" i="1" l="1"/>
  <c r="E17" i="2"/>
</calcChain>
</file>

<file path=xl/sharedStrings.xml><?xml version="1.0" encoding="utf-8"?>
<sst xmlns="http://schemas.openxmlformats.org/spreadsheetml/2006/main" count="34" uniqueCount="27">
  <si>
    <t>Actual Results</t>
  </si>
  <si>
    <t>Static Budget</t>
  </si>
  <si>
    <t>Peyton Approved</t>
  </si>
  <si>
    <t>For the Year Ended …</t>
  </si>
  <si>
    <t>actual cost</t>
  </si>
  <si>
    <t>actual quantity</t>
  </si>
  <si>
    <t>standard cost</t>
  </si>
  <si>
    <t>standard quantity</t>
  </si>
  <si>
    <t xml:space="preserve"> </t>
  </si>
  <si>
    <t>Budget Variance Report</t>
  </si>
  <si>
    <t>Variance</t>
  </si>
  <si>
    <t>Favorable/ Unfavorable</t>
  </si>
  <si>
    <t xml:space="preserve">   Efficiency variance</t>
  </si>
  <si>
    <t>Direct materials variances</t>
  </si>
  <si>
    <t>Direct labor variances</t>
  </si>
  <si>
    <t xml:space="preserve">   Cost/price variance</t>
  </si>
  <si>
    <t xml:space="preserve">    Cost /price variance</t>
  </si>
  <si>
    <t xml:space="preserve">    Efficiency variance</t>
  </si>
  <si>
    <t xml:space="preserve">        Total direct materials variance</t>
  </si>
  <si>
    <t xml:space="preserve">        Total direct labor variance</t>
  </si>
  <si>
    <t>Materials variance</t>
  </si>
  <si>
    <t>Labor variance</t>
  </si>
  <si>
    <t>Favourable</t>
  </si>
  <si>
    <t>labour variance is unfavourable</t>
  </si>
  <si>
    <t>Material variance is favourable</t>
  </si>
  <si>
    <t>unfavourable</t>
  </si>
  <si>
    <t>favourable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</si>
</sst>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u val="singleAccounting"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gray125">
        <bgColor theme="4" tint="0.59999389629810485"/>
      </patternFill>
    </fill>
    <fill>
      <patternFill patternType="lightGray"/>
    </fill>
    <fill>
      <patternFill patternType="gray0625">
        <bgColor theme="5" tint="0.59999389629810485"/>
      </patternFill>
    </fill>
    <fill>
      <patternFill patternType="lightGray">
        <bgColor theme="0" tint="-0.14996795556505021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 wrapText="1"/>
    </xf>
    <xf numFmtId="0" fontId="0" fillId="0" borderId="9" xfId="0" applyBorder="1"/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4" fillId="0" borderId="9" xfId="0" applyFont="1" applyBorder="1"/>
    <xf numFmtId="166" fontId="4" fillId="0" borderId="10" xfId="1" applyNumberFormat="1" applyFont="1" applyBorder="1"/>
    <xf numFmtId="166" fontId="4" fillId="0" borderId="11" xfId="1" applyNumberFormat="1" applyFont="1" applyBorder="1"/>
    <xf numFmtId="166" fontId="4" fillId="0" borderId="0" xfId="1" applyNumberFormat="1" applyFont="1"/>
    <xf numFmtId="0" fontId="2" fillId="0" borderId="3" xfId="0" applyFont="1" applyBorder="1"/>
    <xf numFmtId="0" fontId="2" fillId="0" borderId="2" xfId="0" applyFont="1" applyBorder="1"/>
    <xf numFmtId="166" fontId="4" fillId="0" borderId="0" xfId="1" applyNumberFormat="1" applyFont="1" applyBorder="1"/>
    <xf numFmtId="166" fontId="4" fillId="0" borderId="5" xfId="1" applyNumberFormat="1" applyFont="1" applyBorder="1"/>
    <xf numFmtId="0" fontId="2" fillId="0" borderId="6" xfId="0" applyFont="1" applyBorder="1"/>
    <xf numFmtId="166" fontId="4" fillId="0" borderId="7" xfId="1" applyNumberFormat="1" applyFont="1" applyBorder="1"/>
    <xf numFmtId="166" fontId="4" fillId="0" borderId="8" xfId="1" applyNumberFormat="1" applyFont="1" applyBorder="1"/>
    <xf numFmtId="0" fontId="5" fillId="0" borderId="0" xfId="0" applyFont="1"/>
    <xf numFmtId="166" fontId="5" fillId="0" borderId="0" xfId="1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1" fillId="2" borderId="0" xfId="2" applyFont="1" applyFill="1" applyBorder="1"/>
    <xf numFmtId="166" fontId="1" fillId="2" borderId="0" xfId="1" applyNumberFormat="1" applyFont="1" applyFill="1" applyBorder="1"/>
    <xf numFmtId="166" fontId="1" fillId="4" borderId="0" xfId="1" applyNumberFormat="1" applyFont="1" applyFill="1" applyBorder="1"/>
    <xf numFmtId="164" fontId="1" fillId="4" borderId="0" xfId="2" applyFont="1" applyFill="1" applyBorder="1"/>
    <xf numFmtId="166" fontId="1" fillId="1" borderId="0" xfId="1" applyNumberFormat="1" applyFont="1" applyFill="1" applyBorder="1"/>
    <xf numFmtId="166" fontId="1" fillId="0" borderId="0" xfId="1" applyNumberFormat="1" applyFont="1" applyBorder="1"/>
    <xf numFmtId="166" fontId="1" fillId="5" borderId="0" xfId="1" applyNumberFormat="1" applyFont="1" applyFill="1" applyBorder="1"/>
    <xf numFmtId="166" fontId="1" fillId="3" borderId="0" xfId="1" applyNumberFormat="1" applyFont="1" applyFill="1" applyBorder="1"/>
    <xf numFmtId="0" fontId="1" fillId="0" borderId="0" xfId="0" applyFont="1" applyBorder="1"/>
    <xf numFmtId="0" fontId="1" fillId="5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1" borderId="0" xfId="0" applyFont="1" applyFill="1" applyBorder="1"/>
    <xf numFmtId="0" fontId="1" fillId="5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0" fillId="6" borderId="3" xfId="0" applyFill="1" applyBorder="1"/>
    <xf numFmtId="0" fontId="0" fillId="6" borderId="1" xfId="0" applyFill="1" applyBorder="1"/>
    <xf numFmtId="0" fontId="0" fillId="6" borderId="4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164" fontId="4" fillId="6" borderId="1" xfId="2" applyFont="1" applyFill="1" applyBorder="1"/>
    <xf numFmtId="166" fontId="4" fillId="6" borderId="1" xfId="1" applyNumberFormat="1" applyFont="1" applyFill="1" applyBorder="1"/>
    <xf numFmtId="166" fontId="4" fillId="6" borderId="4" xfId="1" applyNumberFormat="1" applyFont="1" applyFill="1" applyBorder="1"/>
    <xf numFmtId="166" fontId="4" fillId="6" borderId="0" xfId="1" applyNumberFormat="1" applyFont="1" applyFill="1" applyBorder="1"/>
    <xf numFmtId="166" fontId="1" fillId="5" borderId="0" xfId="0" applyNumberFormat="1" applyFont="1" applyFill="1" applyBorder="1" applyAlignment="1">
      <alignment horizontal="center"/>
    </xf>
    <xf numFmtId="166" fontId="1" fillId="3" borderId="0" xfId="0" applyNumberFormat="1" applyFont="1" applyFill="1" applyBorder="1" applyAlignment="1">
      <alignment horizontal="center"/>
    </xf>
    <xf numFmtId="166" fontId="1" fillId="0" borderId="0" xfId="0" applyNumberFormat="1" applyFont="1" applyBorder="1"/>
    <xf numFmtId="166" fontId="6" fillId="0" borderId="0" xfId="1" applyNumberFormat="1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zoomScale="85" zoomScaleNormal="85" workbookViewId="0">
      <selection activeCell="I17" sqref="I17"/>
    </sheetView>
  </sheetViews>
  <sheetFormatPr defaultRowHeight="15" x14ac:dyDescent="0.25"/>
  <cols>
    <col min="2" max="2" width="37.42578125" customWidth="1"/>
    <col min="3" max="3" width="13.7109375" customWidth="1"/>
    <col min="4" max="4" width="12.28515625" customWidth="1"/>
    <col min="5" max="5" width="10.28515625" customWidth="1"/>
    <col min="6" max="6" width="17.28515625" customWidth="1"/>
  </cols>
  <sheetData>
    <row r="1" spans="2:7" ht="15.75" thickBot="1" x14ac:dyDescent="0.3"/>
    <row r="2" spans="2:7" ht="15.75" x14ac:dyDescent="0.25">
      <c r="B2" s="52" t="s">
        <v>2</v>
      </c>
      <c r="C2" s="53"/>
      <c r="D2" s="53"/>
      <c r="E2" s="53"/>
      <c r="F2" s="54"/>
    </row>
    <row r="3" spans="2:7" ht="15.75" x14ac:dyDescent="0.25">
      <c r="B3" s="55" t="s">
        <v>9</v>
      </c>
      <c r="C3" s="56"/>
      <c r="D3" s="56"/>
      <c r="E3" s="56"/>
      <c r="F3" s="57"/>
    </row>
    <row r="4" spans="2:7" ht="16.5" thickBot="1" x14ac:dyDescent="0.3">
      <c r="B4" s="58" t="s">
        <v>3</v>
      </c>
      <c r="C4" s="59"/>
      <c r="D4" s="59"/>
      <c r="E4" s="59"/>
      <c r="F4" s="60"/>
    </row>
    <row r="5" spans="2:7" x14ac:dyDescent="0.25">
      <c r="B5" s="38"/>
      <c r="C5" s="39"/>
      <c r="D5" s="39"/>
      <c r="E5" s="39"/>
      <c r="F5" s="40"/>
    </row>
    <row r="6" spans="2:7" ht="15.75" thickBot="1" x14ac:dyDescent="0.3">
      <c r="B6" s="41"/>
      <c r="C6" s="42"/>
      <c r="D6" s="42"/>
      <c r="E6" s="42"/>
      <c r="F6" s="43"/>
    </row>
    <row r="7" spans="2:7" ht="30.75" thickBot="1" x14ac:dyDescent="0.3">
      <c r="B7" s="2"/>
      <c r="C7" s="3" t="s">
        <v>0</v>
      </c>
      <c r="D7" s="4" t="s">
        <v>1</v>
      </c>
      <c r="E7" s="4" t="s">
        <v>10</v>
      </c>
      <c r="F7" s="4" t="s">
        <v>11</v>
      </c>
      <c r="G7" s="1"/>
    </row>
    <row r="8" spans="2:7" ht="15.75" thickBot="1" x14ac:dyDescent="0.3">
      <c r="B8" s="7"/>
      <c r="C8" s="8"/>
      <c r="D8" s="8"/>
      <c r="E8" s="8"/>
      <c r="F8" s="9"/>
    </row>
    <row r="9" spans="2:7" ht="15.75" thickBot="1" x14ac:dyDescent="0.3">
      <c r="B9" s="11" t="s">
        <v>13</v>
      </c>
      <c r="C9" s="44">
        <v>240250</v>
      </c>
      <c r="D9" s="45">
        <v>453724</v>
      </c>
      <c r="E9" s="45">
        <f>D9-C9</f>
        <v>213474</v>
      </c>
      <c r="F9" s="46" t="s">
        <v>22</v>
      </c>
    </row>
    <row r="10" spans="2:7" ht="15.75" x14ac:dyDescent="0.25">
      <c r="B10" s="12" t="s">
        <v>15</v>
      </c>
      <c r="C10" s="24">
        <v>480500</v>
      </c>
      <c r="D10" s="47">
        <v>480500</v>
      </c>
      <c r="E10" s="45">
        <f>D10-C10</f>
        <v>0</v>
      </c>
      <c r="F10" s="14"/>
    </row>
    <row r="11" spans="2:7" x14ac:dyDescent="0.25">
      <c r="B11" s="12" t="s">
        <v>12</v>
      </c>
      <c r="C11" s="47">
        <f>62000*7.75</f>
        <v>480500</v>
      </c>
      <c r="D11" s="47">
        <f>58545*7.75</f>
        <v>453723.75</v>
      </c>
      <c r="E11" s="13">
        <f>D11-C11</f>
        <v>-26776.25</v>
      </c>
      <c r="F11" s="14" t="s">
        <v>25</v>
      </c>
    </row>
    <row r="12" spans="2:7" ht="16.5" x14ac:dyDescent="0.35">
      <c r="B12" s="12" t="s">
        <v>18</v>
      </c>
      <c r="C12" s="13"/>
      <c r="D12" s="13"/>
      <c r="E12" s="51">
        <f>SUM(E9:E11)</f>
        <v>186697.75</v>
      </c>
      <c r="F12" s="14" t="s">
        <v>26</v>
      </c>
    </row>
    <row r="13" spans="2:7" ht="15.75" thickBot="1" x14ac:dyDescent="0.3">
      <c r="B13" s="12"/>
      <c r="C13" s="13"/>
      <c r="D13" s="13"/>
      <c r="E13" s="13"/>
      <c r="F13" s="14"/>
    </row>
    <row r="14" spans="2:7" ht="15.75" thickBot="1" x14ac:dyDescent="0.3">
      <c r="B14" s="12" t="s">
        <v>14</v>
      </c>
      <c r="C14" s="44">
        <v>528000</v>
      </c>
      <c r="D14" s="45">
        <v>170768</v>
      </c>
      <c r="E14" s="45">
        <f>C14-D14</f>
        <v>357232</v>
      </c>
      <c r="F14" s="46" t="s">
        <v>25</v>
      </c>
    </row>
    <row r="15" spans="2:7" x14ac:dyDescent="0.25">
      <c r="B15" s="12" t="s">
        <v>16</v>
      </c>
      <c r="C15" s="44">
        <v>495000</v>
      </c>
      <c r="D15" s="45">
        <v>528000</v>
      </c>
      <c r="E15" s="45">
        <f>D15-C15</f>
        <v>33000</v>
      </c>
      <c r="F15" s="14" t="s">
        <v>26</v>
      </c>
    </row>
    <row r="16" spans="2:7" x14ac:dyDescent="0.25">
      <c r="B16" s="12" t="s">
        <v>17</v>
      </c>
      <c r="C16" s="47">
        <v>528000</v>
      </c>
      <c r="D16" s="47">
        <f>16*10673</f>
        <v>170768</v>
      </c>
      <c r="E16" s="13">
        <f>C16-D16</f>
        <v>357232</v>
      </c>
      <c r="F16" s="14" t="s">
        <v>25</v>
      </c>
    </row>
    <row r="17" spans="2:6" ht="15.75" thickBot="1" x14ac:dyDescent="0.3">
      <c r="B17" s="15" t="s">
        <v>19</v>
      </c>
      <c r="C17" s="16"/>
      <c r="D17" s="16"/>
      <c r="E17" s="16"/>
      <c r="F17" s="17">
        <f>E15-E16-E14</f>
        <v>-681464</v>
      </c>
    </row>
    <row r="18" spans="2:6" ht="15.75" thickBot="1" x14ac:dyDescent="0.3">
      <c r="B18" s="5"/>
      <c r="C18" s="10"/>
      <c r="D18" s="10"/>
      <c r="E18" s="10"/>
      <c r="F18" s="17"/>
    </row>
    <row r="19" spans="2:6" x14ac:dyDescent="0.25">
      <c r="B19" s="5"/>
      <c r="C19" s="10"/>
      <c r="D19" s="10"/>
      <c r="E19" s="10"/>
      <c r="F19" s="10"/>
    </row>
    <row r="20" spans="2:6" x14ac:dyDescent="0.25">
      <c r="B20" s="5"/>
      <c r="C20" s="10"/>
      <c r="D20" s="10"/>
      <c r="E20" s="10"/>
      <c r="F20" s="10"/>
    </row>
    <row r="21" spans="2:6" x14ac:dyDescent="0.25">
      <c r="B21" s="5"/>
      <c r="C21" s="10"/>
      <c r="D21" s="10"/>
      <c r="E21" s="10"/>
      <c r="F21" s="10"/>
    </row>
    <row r="22" spans="2:6" x14ac:dyDescent="0.25">
      <c r="B22" s="5"/>
      <c r="C22" s="10"/>
      <c r="D22" s="10"/>
      <c r="E22" s="10"/>
      <c r="F22" s="10"/>
    </row>
    <row r="23" spans="2:6" x14ac:dyDescent="0.25">
      <c r="B23" s="5"/>
      <c r="C23" s="10"/>
      <c r="D23" s="10"/>
      <c r="E23" s="10"/>
      <c r="F23" s="10"/>
    </row>
    <row r="24" spans="2:6" x14ac:dyDescent="0.25">
      <c r="C24" s="10"/>
      <c r="D24" s="10"/>
      <c r="E24" s="10"/>
      <c r="F24" s="10"/>
    </row>
    <row r="25" spans="2:6" x14ac:dyDescent="0.25">
      <c r="C25" s="10"/>
      <c r="D25" s="10"/>
      <c r="E25" s="10"/>
      <c r="F25" s="10"/>
    </row>
  </sheetData>
  <mergeCells count="3">
    <mergeCell ref="B2:F2"/>
    <mergeCell ref="B3:F3"/>
    <mergeCell ref="B4:F4"/>
  </mergeCells>
  <pageMargins left="0.7" right="0.7" top="0.75" bottom="0.75" header="0.3" footer="0.3"/>
  <pageSetup orientation="portrait" r:id="rId1"/>
  <ignoredErrors>
    <ignoredError sqref="E1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tabSelected="1" workbookViewId="0">
      <selection activeCell="C11" sqref="C11"/>
    </sheetView>
  </sheetViews>
  <sheetFormatPr defaultRowHeight="15" x14ac:dyDescent="0.25"/>
  <cols>
    <col min="3" max="3" width="14.28515625" customWidth="1"/>
    <col min="4" max="4" width="11.7109375" bestFit="1" customWidth="1"/>
    <col min="5" max="5" width="12.7109375" customWidth="1"/>
    <col min="6" max="6" width="11.7109375" bestFit="1" customWidth="1"/>
    <col min="7" max="7" width="13.28515625" customWidth="1"/>
    <col min="8" max="8" width="11.7109375" bestFit="1" customWidth="1"/>
    <col min="9" max="9" width="12.140625" customWidth="1"/>
  </cols>
  <sheetData>
    <row r="2" spans="2:11" ht="15.75" x14ac:dyDescent="0.25">
      <c r="B2" s="20" t="s">
        <v>21</v>
      </c>
      <c r="C2" s="20"/>
      <c r="D2" s="20"/>
      <c r="E2" s="20"/>
      <c r="F2" s="20"/>
      <c r="G2" s="20"/>
      <c r="H2" s="20"/>
      <c r="I2" s="20"/>
      <c r="J2" s="20"/>
    </row>
    <row r="3" spans="2:11" ht="15.75" x14ac:dyDescent="0.25">
      <c r="B3" s="20"/>
      <c r="C3" s="20"/>
      <c r="D3" s="20"/>
      <c r="E3" s="20"/>
      <c r="F3" s="20"/>
      <c r="G3" s="20"/>
      <c r="H3" s="20"/>
      <c r="I3" s="20"/>
      <c r="J3" s="20"/>
    </row>
    <row r="4" spans="2:11" ht="31.5" x14ac:dyDescent="0.25">
      <c r="B4" s="20"/>
      <c r="C4" s="21" t="s">
        <v>4</v>
      </c>
      <c r="D4" s="20"/>
      <c r="E4" s="22" t="s">
        <v>5</v>
      </c>
      <c r="F4" s="20"/>
      <c r="G4" s="22" t="s">
        <v>6</v>
      </c>
      <c r="H4" s="20"/>
      <c r="I4" s="22" t="s">
        <v>7</v>
      </c>
      <c r="J4" s="20"/>
    </row>
    <row r="5" spans="2:11" ht="15.75" x14ac:dyDescent="0.25">
      <c r="B5" s="18"/>
      <c r="C5" s="23">
        <v>15</v>
      </c>
      <c r="D5" s="24"/>
      <c r="E5" s="25">
        <v>33000</v>
      </c>
      <c r="F5" s="25"/>
      <c r="G5" s="26">
        <v>16</v>
      </c>
      <c r="H5" s="27"/>
      <c r="I5" s="27">
        <v>10673</v>
      </c>
      <c r="J5" s="18"/>
    </row>
    <row r="6" spans="2:11" ht="15.75" x14ac:dyDescent="0.25">
      <c r="B6" s="18"/>
      <c r="C6" s="28"/>
      <c r="D6" s="24"/>
      <c r="E6" s="24"/>
      <c r="F6" s="25"/>
      <c r="G6" s="27"/>
      <c r="H6" s="27"/>
      <c r="I6" s="28"/>
      <c r="J6" s="18"/>
    </row>
    <row r="7" spans="2:11" ht="15.75" x14ac:dyDescent="0.25">
      <c r="B7" s="18"/>
      <c r="C7" s="28"/>
      <c r="D7" s="28">
        <f>C5*E5</f>
        <v>495000</v>
      </c>
      <c r="E7" s="29"/>
      <c r="F7" s="28">
        <f>E5*G5</f>
        <v>528000</v>
      </c>
      <c r="G7" s="30"/>
      <c r="H7" s="28">
        <f>G5*I5</f>
        <v>170768</v>
      </c>
      <c r="I7" s="28"/>
      <c r="J7" s="18"/>
    </row>
    <row r="8" spans="2:11" ht="15.75" x14ac:dyDescent="0.25">
      <c r="B8" s="18"/>
      <c r="C8" s="31"/>
      <c r="D8" s="31"/>
      <c r="E8" s="48">
        <f>F7-D7</f>
        <v>33000</v>
      </c>
      <c r="F8" s="6"/>
      <c r="G8" s="49">
        <f>H7-F7</f>
        <v>-357232</v>
      </c>
      <c r="H8" s="31"/>
      <c r="I8" s="31"/>
      <c r="J8" s="18"/>
    </row>
    <row r="9" spans="2:11" ht="15.75" x14ac:dyDescent="0.25">
      <c r="B9" s="18"/>
      <c r="C9" s="31"/>
      <c r="D9" s="31"/>
      <c r="E9" s="34"/>
      <c r="F9" s="50">
        <f>E8+G8</f>
        <v>-324232</v>
      </c>
      <c r="G9" s="35"/>
      <c r="H9" s="31"/>
      <c r="I9" s="31"/>
      <c r="J9" s="18"/>
    </row>
    <row r="10" spans="2:11" ht="15.75" x14ac:dyDescent="0.25">
      <c r="B10" s="18"/>
      <c r="C10" s="31"/>
      <c r="D10" s="31"/>
      <c r="E10" s="36"/>
      <c r="F10" s="31"/>
      <c r="G10" s="37"/>
      <c r="H10" s="31"/>
      <c r="I10" s="31"/>
      <c r="J10" s="18"/>
    </row>
    <row r="11" spans="2:11" ht="15.75" x14ac:dyDescent="0.25">
      <c r="B11" s="18"/>
      <c r="C11" s="18" t="s">
        <v>23</v>
      </c>
      <c r="D11" s="18"/>
      <c r="E11" s="18"/>
      <c r="F11" s="18"/>
      <c r="G11" s="18"/>
      <c r="H11" s="18"/>
      <c r="I11" s="18"/>
      <c r="J11" s="18"/>
    </row>
    <row r="12" spans="2:11" ht="15.75" x14ac:dyDescent="0.25">
      <c r="B12" s="20" t="s">
        <v>20</v>
      </c>
      <c r="C12" s="20"/>
      <c r="D12" s="20"/>
      <c r="E12" s="20"/>
      <c r="F12" s="20"/>
      <c r="G12" s="20"/>
      <c r="H12" s="20"/>
      <c r="I12" s="20"/>
      <c r="J12" s="20"/>
      <c r="K12" t="s">
        <v>8</v>
      </c>
    </row>
    <row r="13" spans="2:11" ht="15.75" x14ac:dyDescent="0.25">
      <c r="B13" s="20"/>
      <c r="C13" s="20"/>
      <c r="D13" s="20"/>
      <c r="E13" s="20"/>
      <c r="F13" s="20"/>
      <c r="G13" s="20"/>
      <c r="H13" s="20"/>
      <c r="I13" s="20"/>
      <c r="J13" s="20"/>
    </row>
    <row r="14" spans="2:11" ht="31.5" x14ac:dyDescent="0.25">
      <c r="B14" s="20"/>
      <c r="C14" s="21" t="s">
        <v>4</v>
      </c>
      <c r="D14" s="20"/>
      <c r="E14" s="22" t="s">
        <v>5</v>
      </c>
      <c r="F14" s="20"/>
      <c r="G14" s="22" t="s">
        <v>6</v>
      </c>
      <c r="H14" s="20"/>
      <c r="I14" s="22" t="s">
        <v>7</v>
      </c>
      <c r="J14" s="20"/>
    </row>
    <row r="15" spans="2:11" ht="15.75" x14ac:dyDescent="0.25">
      <c r="B15" s="18"/>
      <c r="C15" s="23">
        <v>7.75</v>
      </c>
      <c r="D15" s="24"/>
      <c r="E15" s="25">
        <v>62000</v>
      </c>
      <c r="F15" s="25"/>
      <c r="G15" s="26">
        <v>7.75</v>
      </c>
      <c r="H15" s="27"/>
      <c r="I15" s="27">
        <v>58545</v>
      </c>
      <c r="J15" s="19"/>
    </row>
    <row r="16" spans="2:11" ht="15.75" x14ac:dyDescent="0.25">
      <c r="B16" s="18"/>
      <c r="C16" s="28"/>
      <c r="D16" s="24">
        <f>C15*E15</f>
        <v>480500</v>
      </c>
      <c r="E16" s="24"/>
      <c r="F16" s="25">
        <f>E15*G15</f>
        <v>480500</v>
      </c>
      <c r="G16" s="27"/>
      <c r="H16" s="27">
        <f>G15*I15</f>
        <v>453723.75</v>
      </c>
      <c r="I16" s="28"/>
      <c r="J16" s="19"/>
    </row>
    <row r="17" spans="2:10" ht="15.75" x14ac:dyDescent="0.25">
      <c r="B17" s="18"/>
      <c r="C17" s="28"/>
      <c r="D17" s="28"/>
      <c r="E17" s="29">
        <f>D16-F16</f>
        <v>0</v>
      </c>
      <c r="F17" s="28"/>
      <c r="G17" s="30">
        <f>H16-F16</f>
        <v>-26776.25</v>
      </c>
      <c r="H17" s="28"/>
      <c r="I17" s="28"/>
      <c r="J17" s="19"/>
    </row>
    <row r="18" spans="2:10" ht="15.75" x14ac:dyDescent="0.25">
      <c r="B18" s="18"/>
      <c r="C18" s="31"/>
      <c r="D18" s="31"/>
      <c r="E18" s="32"/>
      <c r="F18" s="6"/>
      <c r="G18" s="33"/>
      <c r="H18" s="31"/>
      <c r="I18" s="31"/>
      <c r="J18" s="18"/>
    </row>
    <row r="19" spans="2:10" ht="15.75" x14ac:dyDescent="0.25">
      <c r="B19" s="18"/>
      <c r="C19" s="31" t="s">
        <v>24</v>
      </c>
      <c r="D19" s="31"/>
      <c r="E19" s="34"/>
      <c r="F19" s="31"/>
      <c r="G19" s="35"/>
      <c r="H19" s="31"/>
      <c r="I19" s="31"/>
      <c r="J19" s="18"/>
    </row>
    <row r="20" spans="2:10" ht="15.75" x14ac:dyDescent="0.25">
      <c r="C20" s="31"/>
      <c r="D20" s="31"/>
      <c r="E20" s="36"/>
      <c r="F20" s="31"/>
      <c r="G20" s="37"/>
      <c r="H20" s="31"/>
      <c r="I20" s="3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67F6D1A260A4394C18F5AF72445EA" ma:contentTypeVersion="3" ma:contentTypeDescription="Create a new document." ma:contentTypeScope="" ma:versionID="d6a723735a0ade9a92961b83aee31d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45bd7673956a623930e5662e321f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D08F31-B9F5-4A79-96DA-C85E1564EA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3172FA-3114-4E6D-9252-42EB7EC08B50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115A3D9-3AB2-480D-8CD1-4213CA9EB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Variance Report</vt:lpstr>
      <vt:lpstr>Labor and Materials Variance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mona new</dc:creator>
  <cp:lastModifiedBy>TUSH</cp:lastModifiedBy>
  <dcterms:created xsi:type="dcterms:W3CDTF">2014-12-19T03:41:26Z</dcterms:created>
  <dcterms:modified xsi:type="dcterms:W3CDTF">2018-02-08T19:24:17Z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0x01010019267F6D1A260A4394C18F5AF72445EA</vt:lpwstr>
  </property>
</Properties>
</file>